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0" windowWidth="25600" windowHeight="14740" tabRatio="500" activeTab="3"/>
  </bookViews>
  <sheets>
    <sheet name="Vocal Solo Exp" sheetId="1" r:id="rId1"/>
    <sheet name="Vocal Solo inv" sheetId="2" r:id="rId2"/>
    <sheet name="Instr Solo Exp" sheetId="3" r:id="rId3"/>
    <sheet name="Instr Solo Inv" sheetId="4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1" i="4" l="1"/>
  <c r="F9" i="3"/>
  <c r="F10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1" i="3"/>
  <c r="F13" i="3"/>
  <c r="F33" i="3"/>
  <c r="F36" i="3"/>
  <c r="E31" i="3"/>
  <c r="D31" i="3"/>
  <c r="F11" i="3"/>
  <c r="F41" i="2"/>
  <c r="F10" i="1"/>
  <c r="F12" i="1"/>
  <c r="F13" i="1"/>
  <c r="F14" i="1"/>
  <c r="F15" i="1"/>
  <c r="F17" i="1"/>
  <c r="E19" i="1"/>
  <c r="F19" i="1"/>
  <c r="F20" i="1"/>
  <c r="E21" i="1"/>
  <c r="F21" i="1"/>
  <c r="E22" i="1"/>
  <c r="F22" i="1"/>
  <c r="F23" i="1"/>
  <c r="F24" i="1"/>
  <c r="E25" i="1"/>
  <c r="F25" i="1"/>
  <c r="F27" i="1"/>
  <c r="F29" i="1"/>
  <c r="F32" i="1"/>
  <c r="E27" i="1"/>
  <c r="D27" i="1"/>
</calcChain>
</file>

<file path=xl/sharedStrings.xml><?xml version="1.0" encoding="utf-8"?>
<sst xmlns="http://schemas.openxmlformats.org/spreadsheetml/2006/main" count="394" uniqueCount="210">
  <si>
    <t>Southwest Washington Music Eduators Association</t>
  </si>
  <si>
    <t>Vocal Solo &amp; Ensemble &amp; Piano Contest 2/24/2018</t>
  </si>
  <si>
    <t xml:space="preserve">                                   Kelso High School</t>
  </si>
  <si>
    <t>Total Income (see invoices)</t>
  </si>
  <si>
    <t>Outstanding Income</t>
  </si>
  <si>
    <t>Expenses</t>
  </si>
  <si>
    <t>Marty Krusniak</t>
  </si>
  <si>
    <t>Clarance Knutson (misc page)</t>
  </si>
  <si>
    <t>estimate</t>
  </si>
  <si>
    <t>Doug Kazensky (cert paper)</t>
  </si>
  <si>
    <t>Starbucks</t>
  </si>
  <si>
    <t>WinCo</t>
  </si>
  <si>
    <t>Subway</t>
  </si>
  <si>
    <t>Hotel</t>
  </si>
  <si>
    <t>Stipend</t>
  </si>
  <si>
    <t>Mileage</t>
  </si>
  <si>
    <t>Bryce Tomlin</t>
  </si>
  <si>
    <t>Bethany Schweitzer-Goshorn</t>
  </si>
  <si>
    <t>Tina Beveridge</t>
  </si>
  <si>
    <t>Margaret Gowen</t>
  </si>
  <si>
    <t>Janet Reiter</t>
  </si>
  <si>
    <t>Melanie Stevens</t>
  </si>
  <si>
    <t>Valenauela Cole</t>
  </si>
  <si>
    <t>Total Judges Expenses</t>
  </si>
  <si>
    <t>Total Expenses</t>
  </si>
  <si>
    <t>Profit/(Loss)</t>
  </si>
  <si>
    <t>School</t>
  </si>
  <si>
    <t>Director</t>
  </si>
  <si>
    <t>Invoice#</t>
  </si>
  <si>
    <t xml:space="preserve">Amount </t>
  </si>
  <si>
    <t>Paid</t>
  </si>
  <si>
    <t>x</t>
  </si>
  <si>
    <t>Cascade (LV) MS</t>
  </si>
  <si>
    <t>Rebecca Bisson</t>
  </si>
  <si>
    <t>186-2794</t>
  </si>
  <si>
    <t>pd</t>
  </si>
  <si>
    <t>Castle Rock HS</t>
  </si>
  <si>
    <t>Aimee Dietz</t>
  </si>
  <si>
    <t>917-2659</t>
  </si>
  <si>
    <t>Castle Rock MS</t>
  </si>
  <si>
    <t>917-2660</t>
  </si>
  <si>
    <t>Centralia HS</t>
  </si>
  <si>
    <t>Lauri Johnson</t>
  </si>
  <si>
    <t>1017-3395</t>
  </si>
  <si>
    <t>Centralis MS</t>
  </si>
  <si>
    <t>1017-3396</t>
  </si>
  <si>
    <t>Chehalis MS</t>
  </si>
  <si>
    <t>Angela Gilbert</t>
  </si>
  <si>
    <t>2129-3389</t>
  </si>
  <si>
    <t>Coweeman MS</t>
  </si>
  <si>
    <t>Jeri Bridges</t>
  </si>
  <si>
    <t>2657-2673</t>
  </si>
  <si>
    <t>Huntington MS</t>
  </si>
  <si>
    <t>George Larsen</t>
  </si>
  <si>
    <t>2053-2674</t>
  </si>
  <si>
    <t>Ilwaco Jr. Sr. HS</t>
  </si>
  <si>
    <t>Rachel Lake</t>
  </si>
  <si>
    <t>600-3442</t>
  </si>
  <si>
    <t>Kalama M-S HS</t>
  </si>
  <si>
    <t>Dale Grof</t>
  </si>
  <si>
    <t>892-2662</t>
  </si>
  <si>
    <t>Bryce Pollcok</t>
  </si>
  <si>
    <t>2429-2662</t>
  </si>
  <si>
    <t>Kelso HS</t>
  </si>
  <si>
    <t>Daniel Hartley</t>
  </si>
  <si>
    <t>803-2675</t>
  </si>
  <si>
    <t>810-2675</t>
  </si>
  <si>
    <t>2657-2675</t>
  </si>
  <si>
    <t>Mark Morris HS</t>
  </si>
  <si>
    <t>William Buhl</t>
  </si>
  <si>
    <t>1252-4473</t>
  </si>
  <si>
    <t>Monticello MS</t>
  </si>
  <si>
    <t>Lanette Shepherd</t>
  </si>
  <si>
    <t>1437-2801</t>
  </si>
  <si>
    <t>Connie Noakes</t>
  </si>
  <si>
    <t>2686-2801</t>
  </si>
  <si>
    <t>Morton SD</t>
  </si>
  <si>
    <t>Brad Nelson</t>
  </si>
  <si>
    <t>2650-4572</t>
  </si>
  <si>
    <t>Mossyrock HS</t>
  </si>
  <si>
    <t>Daniel Ayotte</t>
  </si>
  <si>
    <t>1834-3374</t>
  </si>
  <si>
    <t>Mossyrock MS</t>
  </si>
  <si>
    <t>1834-327</t>
  </si>
  <si>
    <t>Mt. Solo MS</t>
  </si>
  <si>
    <t>2486-4875</t>
  </si>
  <si>
    <t>Napavine Jr-Sr HS</t>
  </si>
  <si>
    <t>Daniel Craig</t>
  </si>
  <si>
    <t>2172-3372</t>
  </si>
  <si>
    <t>Onalaska HS</t>
  </si>
  <si>
    <t>David Stingley</t>
  </si>
  <si>
    <t>924-3386</t>
  </si>
  <si>
    <t>Onalaska MS</t>
  </si>
  <si>
    <t>David Stingely</t>
  </si>
  <si>
    <t>924-3385</t>
  </si>
  <si>
    <t>R A Long HS</t>
  </si>
  <si>
    <t>David Klander</t>
  </si>
  <si>
    <t>1430-2654</t>
  </si>
  <si>
    <t>Alison Askeland</t>
  </si>
  <si>
    <t>874-2654</t>
  </si>
  <si>
    <t>Raymond Jr-Sr HS</t>
  </si>
  <si>
    <t>Jeremy Totten</t>
  </si>
  <si>
    <t>1173-3446</t>
  </si>
  <si>
    <t>Rochester HS</t>
  </si>
  <si>
    <t>Julia Gaul</t>
  </si>
  <si>
    <t>1682-4084</t>
  </si>
  <si>
    <t>Rochester MS</t>
  </si>
  <si>
    <t>Tenino HS</t>
  </si>
  <si>
    <t>Andrew Bowerly</t>
  </si>
  <si>
    <t>1160-4089</t>
  </si>
  <si>
    <t>Jeannie Crain</t>
  </si>
  <si>
    <t>1176-4089</t>
  </si>
  <si>
    <t>Tenino MS</t>
  </si>
  <si>
    <t>1176-4090</t>
  </si>
  <si>
    <t>W F West HS</t>
  </si>
  <si>
    <t>2129-3392</t>
  </si>
  <si>
    <t>Wahkiakum HS</t>
  </si>
  <si>
    <t>Darla Mead</t>
  </si>
  <si>
    <t>902-4091</t>
  </si>
  <si>
    <t>Winlock HS</t>
  </si>
  <si>
    <t>Karl Scarborough</t>
  </si>
  <si>
    <t>2030-3381</t>
  </si>
  <si>
    <t>Winlock MS</t>
  </si>
  <si>
    <t>2030-3379</t>
  </si>
  <si>
    <t>updated 6/01/18</t>
  </si>
  <si>
    <t>Outstanding fees to collect</t>
  </si>
  <si>
    <t>Vocal Solo Exp</t>
  </si>
  <si>
    <t xml:space="preserve">Vocal </t>
  </si>
  <si>
    <t>Instrumental Solo &amp; Ensemble Contest 2/3/2018</t>
  </si>
  <si>
    <t xml:space="preserve">                               Kelso High School</t>
  </si>
  <si>
    <t>to be collected</t>
  </si>
  <si>
    <t>David Hartley</t>
  </si>
  <si>
    <t>Piano Tuning &amp; Moving</t>
  </si>
  <si>
    <t>Office supplies &amp; cert paper</t>
  </si>
  <si>
    <t>(see detailed sheet attached)</t>
  </si>
  <si>
    <t>Clarance Knutson - hospitality</t>
  </si>
  <si>
    <t>Mileage (.53.5)</t>
  </si>
  <si>
    <t>Dieter Rice</t>
  </si>
  <si>
    <t>Emily Golan-Wood</t>
  </si>
  <si>
    <t>Warren Murray</t>
  </si>
  <si>
    <t>Victoria Racz</t>
  </si>
  <si>
    <t>Alexandria Christy</t>
  </si>
  <si>
    <t>Stephanie Sheppard</t>
  </si>
  <si>
    <t>Klathy Medema</t>
  </si>
  <si>
    <t>Kevin Hendrix</t>
  </si>
  <si>
    <t>Leila Hawana</t>
  </si>
  <si>
    <t>Michael Sanchez</t>
  </si>
  <si>
    <t>Natalie Neshyba</t>
  </si>
  <si>
    <t>Craig Gustafson</t>
  </si>
  <si>
    <t>Emily Schoen</t>
  </si>
  <si>
    <t>po</t>
  </si>
  <si>
    <t>Adna MS/HS</t>
  </si>
  <si>
    <t>Ryan Brumbaugh (430.00)</t>
  </si>
  <si>
    <t>898-3378</t>
  </si>
  <si>
    <t>Cascade (Lgvw) MS</t>
  </si>
  <si>
    <t>Regan Huffman</t>
  </si>
  <si>
    <t>876-2794</t>
  </si>
  <si>
    <t>1437-2794</t>
  </si>
  <si>
    <t>??</t>
  </si>
  <si>
    <t>1437-2799</t>
  </si>
  <si>
    <t>Louis Blazer</t>
  </si>
  <si>
    <t>873-3395</t>
  </si>
  <si>
    <t>Karl Blaeuer</t>
  </si>
  <si>
    <t>1718-3395</t>
  </si>
  <si>
    <t>Centralia MS</t>
  </si>
  <si>
    <t>Joseph Blaser</t>
  </si>
  <si>
    <t>1742-3396</t>
  </si>
  <si>
    <t>John Veltkamp</t>
  </si>
  <si>
    <t>978-3389</t>
  </si>
  <si>
    <t>Ashley Giri</t>
  </si>
  <si>
    <t>2141-3389</t>
  </si>
  <si>
    <t>Scott O'Hara</t>
  </si>
  <si>
    <t>449-3389</t>
  </si>
  <si>
    <t>810-2673</t>
  </si>
  <si>
    <t>Bruce Williamson</t>
  </si>
  <si>
    <t>2062-2674</t>
  </si>
  <si>
    <t>Ilwaco Jr/Sr HS</t>
  </si>
  <si>
    <t>Kalama MS/HS</t>
  </si>
  <si>
    <t>Dale Groff</t>
  </si>
  <si>
    <t>876-2799</t>
  </si>
  <si>
    <t>1430-2801</t>
  </si>
  <si>
    <t>Mossyrock Schools</t>
  </si>
  <si>
    <t>1834-4571</t>
  </si>
  <si>
    <t>Mt.Solo MS</t>
  </si>
  <si>
    <t>Daniel Reed</t>
  </si>
  <si>
    <t>2031-4875</t>
  </si>
  <si>
    <t>Naselle-Grays River</t>
  </si>
  <si>
    <t>David King</t>
  </si>
  <si>
    <t>617-4609</t>
  </si>
  <si>
    <t>cash</t>
  </si>
  <si>
    <t>Onalaska Elem/MS</t>
  </si>
  <si>
    <t>R.A. Long HS</t>
  </si>
  <si>
    <t>1437-2654</t>
  </si>
  <si>
    <t>Christina Bailey</t>
  </si>
  <si>
    <t>2056-3446</t>
  </si>
  <si>
    <t>Kelsey Kosin</t>
  </si>
  <si>
    <t>2138-4084</t>
  </si>
  <si>
    <t>Richard Pasko</t>
  </si>
  <si>
    <t>1298-4085</t>
  </si>
  <si>
    <t>W. F. West HS</t>
  </si>
  <si>
    <t>Adam Campagna</t>
  </si>
  <si>
    <t>2183-3392</t>
  </si>
  <si>
    <t>Michael Giuliani</t>
  </si>
  <si>
    <t>2141-3392</t>
  </si>
  <si>
    <t>Wahkiakum MS</t>
  </si>
  <si>
    <t>902-4092</t>
  </si>
  <si>
    <t>Winlock Schools</t>
  </si>
  <si>
    <t>total</t>
  </si>
  <si>
    <t>1 outstanding invoice</t>
  </si>
  <si>
    <t>Updated  6/01/2018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</si>
</sst>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;[Red]\-&quot;$&quot;#,##0"/>
  </numFmts>
  <fonts count="4" x14ac:knownFonts="1">
    <font>
      <sz val="12"/>
      <color theme="1"/>
      <name val="Calibri"/>
      <family val="2"/>
      <charset val="204"/>
      <scheme val="minor"/>
    </font>
    <font>
      <sz val="22"/>
      <color theme="1"/>
      <name val="Calibri"/>
      <scheme val="minor"/>
    </font>
    <font>
      <sz val="18"/>
      <color theme="1"/>
      <name val="Calibri"/>
      <scheme val="minor"/>
    </font>
    <font>
      <sz val="12"/>
      <name val="Calibri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4" fontId="0" fillId="0" borderId="0" xfId="0" applyNumberFormat="1"/>
    <xf numFmtId="164" fontId="0" fillId="0" borderId="0" xfId="0" applyNumberFormat="1"/>
    <xf numFmtId="0" fontId="2" fillId="0" borderId="0" xfId="0" applyFont="1"/>
    <xf numFmtId="0" fontId="0" fillId="0" borderId="1" xfId="0" applyBorder="1"/>
    <xf numFmtId="4" fontId="0" fillId="0" borderId="1" xfId="0" applyNumberFormat="1" applyBorder="1"/>
    <xf numFmtId="164" fontId="0" fillId="0" borderId="1" xfId="0" applyNumberFormat="1" applyBorder="1"/>
    <xf numFmtId="164" fontId="0" fillId="0" borderId="2" xfId="0" applyNumberFormat="1" applyBorder="1"/>
    <xf numFmtId="164" fontId="0" fillId="0" borderId="0" xfId="0" applyNumberFormat="1" applyBorder="1"/>
    <xf numFmtId="0" fontId="0" fillId="0" borderId="1" xfId="0" applyNumberFormat="1" applyBorder="1"/>
    <xf numFmtId="0" fontId="0" fillId="0" borderId="3" xfId="0" applyBorder="1"/>
    <xf numFmtId="0" fontId="0" fillId="0" borderId="4" xfId="0" applyBorder="1"/>
    <xf numFmtId="0" fontId="3" fillId="0" borderId="3" xfId="0" applyFont="1" applyBorder="1"/>
    <xf numFmtId="0" fontId="3" fillId="0" borderId="1" xfId="0" applyFont="1" applyBorder="1"/>
    <xf numFmtId="164" fontId="3" fillId="0" borderId="1" xfId="0" applyNumberFormat="1" applyFont="1" applyBorder="1"/>
    <xf numFmtId="0" fontId="3" fillId="0" borderId="4" xfId="0" applyFont="1" applyBorder="1"/>
    <xf numFmtId="0" fontId="3" fillId="0" borderId="0" xfId="0" applyFont="1"/>
    <xf numFmtId="0" fontId="0" fillId="0" borderId="5" xfId="0" applyFill="1" applyBorder="1"/>
    <xf numFmtId="165" fontId="0" fillId="0" borderId="4" xfId="0" applyNumberFormat="1" applyBorder="1"/>
    <xf numFmtId="165" fontId="3" fillId="0" borderId="4" xfId="0" applyNumberFormat="1" applyFont="1" applyBorder="1"/>
    <xf numFmtId="0" fontId="0" fillId="0" borderId="1" xfId="0" applyFill="1" applyBorder="1"/>
    <xf numFmtId="0" fontId="0" fillId="0" borderId="0" xfId="0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sqref="A1:XFD1048576"/>
    </sheetView>
  </sheetViews>
  <sheetFormatPr baseColWidth="10" defaultRowHeight="15" x14ac:dyDescent="0"/>
  <cols>
    <col min="1" max="1" width="3.33203125" customWidth="1"/>
    <col min="2" max="2" width="24.83203125" customWidth="1"/>
    <col min="3" max="3" width="7.83203125" style="2" customWidth="1"/>
    <col min="4" max="4" width="10.83203125" style="3"/>
    <col min="5" max="5" width="13.83203125" customWidth="1"/>
    <col min="6" max="6" width="10.83203125" style="3"/>
    <col min="7" max="7" width="8.83203125" style="3" customWidth="1"/>
  </cols>
  <sheetData>
    <row r="1" spans="1:7" ht="28">
      <c r="A1" t="s">
        <v>126</v>
      </c>
      <c r="B1" s="1" t="s">
        <v>0</v>
      </c>
    </row>
    <row r="2" spans="1:7" ht="28">
      <c r="B2" s="1" t="s">
        <v>1</v>
      </c>
    </row>
    <row r="3" spans="1:7" ht="23">
      <c r="B3" s="4" t="s">
        <v>2</v>
      </c>
    </row>
    <row r="4" spans="1:7" ht="23">
      <c r="B4" s="4"/>
    </row>
    <row r="5" spans="1:7">
      <c r="A5" s="5"/>
      <c r="B5" s="5" t="s">
        <v>3</v>
      </c>
      <c r="C5" s="6"/>
      <c r="D5" s="7"/>
      <c r="E5" s="7"/>
      <c r="F5" s="7">
        <v>3475</v>
      </c>
      <c r="G5" s="8"/>
    </row>
    <row r="6" spans="1:7">
      <c r="A6" s="5"/>
      <c r="B6" s="5"/>
      <c r="C6" s="6"/>
      <c r="D6" s="7"/>
      <c r="E6" s="7"/>
      <c r="F6" s="7"/>
      <c r="G6" s="9"/>
    </row>
    <row r="7" spans="1:7">
      <c r="A7" s="5"/>
      <c r="B7" s="5" t="s">
        <v>4</v>
      </c>
      <c r="C7" s="6"/>
      <c r="D7" s="7"/>
      <c r="E7" s="5"/>
      <c r="F7" s="7">
        <v>415</v>
      </c>
    </row>
    <row r="9" spans="1:7">
      <c r="A9" s="5"/>
      <c r="B9" s="5" t="s">
        <v>5</v>
      </c>
      <c r="C9" s="6"/>
      <c r="D9" s="7"/>
      <c r="E9" s="5" t="s">
        <v>5</v>
      </c>
      <c r="F9" s="7"/>
    </row>
    <row r="10" spans="1:7">
      <c r="A10" s="5"/>
      <c r="B10" s="5" t="s">
        <v>6</v>
      </c>
      <c r="C10" s="6"/>
      <c r="D10" s="7">
        <v>300</v>
      </c>
      <c r="E10" s="7"/>
      <c r="F10" s="7">
        <f>D10+E10</f>
        <v>300</v>
      </c>
    </row>
    <row r="11" spans="1:7">
      <c r="A11" s="5"/>
      <c r="B11" s="5" t="s">
        <v>7</v>
      </c>
      <c r="C11" s="6" t="s">
        <v>8</v>
      </c>
      <c r="D11" s="7"/>
      <c r="E11" s="7">
        <v>135</v>
      </c>
      <c r="F11" s="7">
        <v>135</v>
      </c>
    </row>
    <row r="12" spans="1:7">
      <c r="A12" s="5"/>
      <c r="B12" s="5" t="s">
        <v>9</v>
      </c>
      <c r="C12" s="6"/>
      <c r="D12" s="7"/>
      <c r="E12" s="7">
        <v>42.15</v>
      </c>
      <c r="F12" s="7">
        <f t="shared" ref="F12:F15" si="0">D12+E12</f>
        <v>42.15</v>
      </c>
    </row>
    <row r="13" spans="1:7">
      <c r="A13" s="5"/>
      <c r="B13" s="5" t="s">
        <v>10</v>
      </c>
      <c r="C13" s="6"/>
      <c r="D13" s="7"/>
      <c r="E13" s="7">
        <v>20.43</v>
      </c>
      <c r="F13" s="7">
        <f t="shared" si="0"/>
        <v>20.43</v>
      </c>
    </row>
    <row r="14" spans="1:7">
      <c r="A14" s="5"/>
      <c r="B14" s="5" t="s">
        <v>11</v>
      </c>
      <c r="C14" s="6"/>
      <c r="D14" s="7"/>
      <c r="E14" s="7">
        <v>25.97</v>
      </c>
      <c r="F14" s="7">
        <f t="shared" si="0"/>
        <v>25.97</v>
      </c>
    </row>
    <row r="15" spans="1:7">
      <c r="A15" s="5"/>
      <c r="B15" s="5" t="s">
        <v>12</v>
      </c>
      <c r="C15" s="6"/>
      <c r="D15" s="7"/>
      <c r="E15" s="7">
        <v>84.32</v>
      </c>
      <c r="F15" s="7">
        <f t="shared" si="0"/>
        <v>84.32</v>
      </c>
    </row>
    <row r="16" spans="1:7">
      <c r="A16" s="5"/>
      <c r="B16" s="5"/>
      <c r="C16" s="6"/>
      <c r="D16" s="7"/>
      <c r="E16" s="7"/>
      <c r="F16" s="7"/>
    </row>
    <row r="17" spans="1:6" customFormat="1">
      <c r="A17" s="5"/>
      <c r="B17" s="5"/>
      <c r="C17" s="6"/>
      <c r="D17" s="7"/>
      <c r="E17" s="7"/>
      <c r="F17" s="7">
        <f>SUM(F10:F16)</f>
        <v>607.86999999999989</v>
      </c>
    </row>
    <row r="18" spans="1:6" customFormat="1">
      <c r="A18" s="5"/>
      <c r="B18" s="5"/>
      <c r="C18" s="6" t="s">
        <v>13</v>
      </c>
      <c r="D18" s="7" t="s">
        <v>14</v>
      </c>
      <c r="E18" s="7" t="s">
        <v>15</v>
      </c>
      <c r="F18" s="7"/>
    </row>
    <row r="19" spans="1:6" customFormat="1">
      <c r="A19" s="5"/>
      <c r="B19" s="5" t="s">
        <v>16</v>
      </c>
      <c r="C19" s="10"/>
      <c r="D19" s="7">
        <v>250</v>
      </c>
      <c r="E19" s="7">
        <f>101*2*0.535</f>
        <v>108.07000000000001</v>
      </c>
      <c r="F19" s="7">
        <f>D19+E19</f>
        <v>358.07</v>
      </c>
    </row>
    <row r="20" spans="1:6" customFormat="1">
      <c r="A20" s="5"/>
      <c r="B20" s="5" t="s">
        <v>17</v>
      </c>
      <c r="C20" s="10"/>
      <c r="D20" s="7">
        <v>250</v>
      </c>
      <c r="E20" s="7">
        <v>44.94</v>
      </c>
      <c r="F20" s="7">
        <f>D20+E20</f>
        <v>294.94</v>
      </c>
    </row>
    <row r="21" spans="1:6" customFormat="1">
      <c r="A21" s="5"/>
      <c r="B21" s="5" t="s">
        <v>18</v>
      </c>
      <c r="C21" s="10"/>
      <c r="D21" s="7">
        <v>250</v>
      </c>
      <c r="E21" s="7">
        <f>262*0.535</f>
        <v>140.17000000000002</v>
      </c>
      <c r="F21" s="7">
        <f t="shared" ref="F21:F25" si="1">D21+E21</f>
        <v>390.17</v>
      </c>
    </row>
    <row r="22" spans="1:6" customFormat="1">
      <c r="A22" s="5"/>
      <c r="B22" s="5" t="s">
        <v>19</v>
      </c>
      <c r="C22" s="10"/>
      <c r="D22" s="7">
        <v>250</v>
      </c>
      <c r="E22" s="7">
        <f>158*2*0.535</f>
        <v>169.06</v>
      </c>
      <c r="F22" s="7">
        <f t="shared" si="1"/>
        <v>419.06</v>
      </c>
    </row>
    <row r="23" spans="1:6" customFormat="1">
      <c r="A23" s="5"/>
      <c r="B23" s="5" t="s">
        <v>20</v>
      </c>
      <c r="C23" s="10"/>
      <c r="D23" s="7">
        <v>250</v>
      </c>
      <c r="E23" s="7">
        <v>53.5</v>
      </c>
      <c r="F23" s="7">
        <f t="shared" si="1"/>
        <v>303.5</v>
      </c>
    </row>
    <row r="24" spans="1:6" customFormat="1">
      <c r="A24" s="5"/>
      <c r="B24" s="5" t="s">
        <v>21</v>
      </c>
      <c r="C24" s="7">
        <v>98.88</v>
      </c>
      <c r="D24" s="7">
        <v>250</v>
      </c>
      <c r="E24" s="7">
        <v>98.97</v>
      </c>
      <c r="F24" s="7">
        <f>C24+D24+E24</f>
        <v>447.85</v>
      </c>
    </row>
    <row r="25" spans="1:6" customFormat="1">
      <c r="A25" s="5"/>
      <c r="B25" s="5" t="s">
        <v>22</v>
      </c>
      <c r="C25" s="10"/>
      <c r="D25" s="7">
        <v>250</v>
      </c>
      <c r="E25" s="7">
        <f>90*2*0.535</f>
        <v>96.300000000000011</v>
      </c>
      <c r="F25" s="7">
        <f t="shared" si="1"/>
        <v>346.3</v>
      </c>
    </row>
    <row r="26" spans="1:6" customFormat="1">
      <c r="A26" s="5"/>
      <c r="B26" s="5"/>
      <c r="C26" s="6"/>
      <c r="D26" s="7"/>
      <c r="E26" s="7"/>
      <c r="F26" s="7"/>
    </row>
    <row r="27" spans="1:6" customFormat="1">
      <c r="A27" s="5"/>
      <c r="B27" s="5" t="s">
        <v>23</v>
      </c>
      <c r="C27" s="6">
        <v>98.88</v>
      </c>
      <c r="D27" s="7">
        <f>SUM(D19:D25)</f>
        <v>1750</v>
      </c>
      <c r="E27" s="7">
        <f>SUM(E19:E25)</f>
        <v>711.01</v>
      </c>
      <c r="F27" s="7">
        <f>SUM(F19:F25)</f>
        <v>2559.8900000000003</v>
      </c>
    </row>
    <row r="28" spans="1:6" customFormat="1">
      <c r="A28" s="5"/>
      <c r="B28" s="5"/>
      <c r="C28" s="6"/>
      <c r="D28" s="7"/>
      <c r="E28" s="7"/>
      <c r="F28" s="7"/>
    </row>
    <row r="29" spans="1:6" customFormat="1">
      <c r="A29" s="5"/>
      <c r="B29" s="5" t="s">
        <v>24</v>
      </c>
      <c r="C29" s="6"/>
      <c r="D29" s="7"/>
      <c r="E29" s="7"/>
      <c r="F29" s="7">
        <f>F17+F27</f>
        <v>3167.76</v>
      </c>
    </row>
    <row r="30" spans="1:6" customFormat="1">
      <c r="A30" s="5"/>
      <c r="B30" s="5"/>
      <c r="C30" s="6"/>
      <c r="D30" s="7"/>
      <c r="E30" s="7"/>
      <c r="F30" s="7"/>
    </row>
    <row r="31" spans="1:6" customFormat="1">
      <c r="A31" s="5"/>
      <c r="B31" s="5"/>
      <c r="C31" s="6"/>
      <c r="D31" s="7"/>
      <c r="E31" s="7"/>
      <c r="F31" s="7"/>
    </row>
    <row r="32" spans="1:6" customFormat="1">
      <c r="A32" s="5"/>
      <c r="B32" s="5" t="s">
        <v>25</v>
      </c>
      <c r="C32" s="6"/>
      <c r="D32" s="7"/>
      <c r="E32" s="7"/>
      <c r="F32" s="7">
        <f>F5-F29</f>
        <v>307.23999999999978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sqref="A1:XFD1048576"/>
    </sheetView>
  </sheetViews>
  <sheetFormatPr baseColWidth="10" defaultRowHeight="15" x14ac:dyDescent="0"/>
  <cols>
    <col min="1" max="1" width="2.83203125" customWidth="1"/>
    <col min="2" max="2" width="4.83203125" customWidth="1"/>
    <col min="3" max="4" width="22.83203125" customWidth="1"/>
    <col min="6" max="6" width="10.83203125" style="3"/>
    <col min="7" max="7" width="4.83203125" customWidth="1"/>
    <col min="8" max="8" width="2.83203125" customWidth="1"/>
  </cols>
  <sheetData>
    <row r="1" spans="1:8">
      <c r="A1" t="s">
        <v>127</v>
      </c>
    </row>
    <row r="2" spans="1:8">
      <c r="A2" s="5"/>
      <c r="B2" s="5"/>
      <c r="C2" s="5" t="s">
        <v>26</v>
      </c>
      <c r="D2" s="5" t="s">
        <v>27</v>
      </c>
      <c r="E2" s="5" t="s">
        <v>28</v>
      </c>
      <c r="F2" s="7" t="s">
        <v>29</v>
      </c>
      <c r="G2" s="5" t="s">
        <v>30</v>
      </c>
      <c r="H2" s="5" t="s">
        <v>31</v>
      </c>
    </row>
    <row r="3" spans="1:8">
      <c r="A3" s="11"/>
      <c r="B3" s="5"/>
      <c r="C3" s="5" t="s">
        <v>32</v>
      </c>
      <c r="D3" s="5" t="s">
        <v>33</v>
      </c>
      <c r="E3" s="5" t="s">
        <v>34</v>
      </c>
      <c r="F3" s="7">
        <v>20</v>
      </c>
      <c r="G3" s="12" t="s">
        <v>35</v>
      </c>
      <c r="H3" s="5" t="s">
        <v>31</v>
      </c>
    </row>
    <row r="4" spans="1:8" s="17" customFormat="1">
      <c r="A4" s="13"/>
      <c r="B4" s="14"/>
      <c r="C4" s="14" t="s">
        <v>36</v>
      </c>
      <c r="D4" s="14" t="s">
        <v>37</v>
      </c>
      <c r="E4" s="14" t="s">
        <v>38</v>
      </c>
      <c r="F4" s="15">
        <v>30</v>
      </c>
      <c r="G4" s="16" t="s">
        <v>35</v>
      </c>
      <c r="H4" s="14"/>
    </row>
    <row r="5" spans="1:8" s="17" customFormat="1">
      <c r="A5" s="13"/>
      <c r="B5" s="14"/>
      <c r="C5" s="14" t="s">
        <v>39</v>
      </c>
      <c r="D5" s="14" t="s">
        <v>37</v>
      </c>
      <c r="E5" s="14" t="s">
        <v>40</v>
      </c>
      <c r="F5" s="15">
        <v>30</v>
      </c>
      <c r="G5" s="16" t="s">
        <v>35</v>
      </c>
      <c r="H5" s="14"/>
    </row>
    <row r="6" spans="1:8">
      <c r="A6" s="11"/>
      <c r="B6" s="5"/>
      <c r="C6" s="5" t="s">
        <v>41</v>
      </c>
      <c r="D6" s="5" t="s">
        <v>42</v>
      </c>
      <c r="E6" s="5" t="s">
        <v>43</v>
      </c>
      <c r="F6" s="7">
        <v>465</v>
      </c>
      <c r="G6" s="12" t="s">
        <v>35</v>
      </c>
      <c r="H6" s="5" t="s">
        <v>31</v>
      </c>
    </row>
    <row r="7" spans="1:8">
      <c r="A7" s="11"/>
      <c r="B7" s="5"/>
      <c r="C7" s="5" t="s">
        <v>44</v>
      </c>
      <c r="D7" s="5" t="s">
        <v>42</v>
      </c>
      <c r="E7" s="5" t="s">
        <v>45</v>
      </c>
      <c r="F7" s="7">
        <v>100</v>
      </c>
      <c r="G7" s="12" t="s">
        <v>35</v>
      </c>
      <c r="H7" s="5"/>
    </row>
    <row r="8" spans="1:8" s="17" customFormat="1">
      <c r="A8" s="13"/>
      <c r="B8" s="14"/>
      <c r="C8" s="14" t="s">
        <v>46</v>
      </c>
      <c r="D8" s="14" t="s">
        <v>47</v>
      </c>
      <c r="E8" s="14" t="s">
        <v>48</v>
      </c>
      <c r="F8" s="15">
        <v>50</v>
      </c>
      <c r="G8" s="16" t="s">
        <v>35</v>
      </c>
      <c r="H8" s="14"/>
    </row>
    <row r="9" spans="1:8">
      <c r="A9" s="11"/>
      <c r="B9" s="5"/>
      <c r="C9" s="5" t="s">
        <v>49</v>
      </c>
      <c r="D9" s="5" t="s">
        <v>50</v>
      </c>
      <c r="E9" s="5" t="s">
        <v>51</v>
      </c>
      <c r="F9" s="7">
        <v>165</v>
      </c>
      <c r="G9" s="12" t="s">
        <v>35</v>
      </c>
      <c r="H9" s="5"/>
    </row>
    <row r="10" spans="1:8">
      <c r="A10" s="11"/>
      <c r="B10" s="5"/>
      <c r="C10" s="5" t="s">
        <v>52</v>
      </c>
      <c r="D10" s="5" t="s">
        <v>53</v>
      </c>
      <c r="E10" s="5" t="s">
        <v>54</v>
      </c>
      <c r="F10" s="7">
        <v>95</v>
      </c>
      <c r="G10" s="12" t="s">
        <v>35</v>
      </c>
      <c r="H10" s="5"/>
    </row>
    <row r="11" spans="1:8">
      <c r="A11" s="11"/>
      <c r="B11" s="5"/>
      <c r="C11" s="5" t="s">
        <v>55</v>
      </c>
      <c r="D11" s="5" t="s">
        <v>56</v>
      </c>
      <c r="E11" s="5" t="s">
        <v>57</v>
      </c>
      <c r="F11" s="7">
        <v>185</v>
      </c>
      <c r="G11" s="12"/>
      <c r="H11" s="5" t="s">
        <v>31</v>
      </c>
    </row>
    <row r="12" spans="1:8">
      <c r="A12" s="11"/>
      <c r="B12" s="5"/>
      <c r="C12" s="5" t="s">
        <v>58</v>
      </c>
      <c r="D12" s="5" t="s">
        <v>59</v>
      </c>
      <c r="E12" s="5" t="s">
        <v>60</v>
      </c>
      <c r="F12" s="7">
        <v>40</v>
      </c>
      <c r="G12" s="12" t="s">
        <v>35</v>
      </c>
      <c r="H12" s="5" t="s">
        <v>31</v>
      </c>
    </row>
    <row r="13" spans="1:8">
      <c r="A13" s="11"/>
      <c r="B13" s="5"/>
      <c r="C13" s="5"/>
      <c r="D13" s="5" t="s">
        <v>61</v>
      </c>
      <c r="E13" s="5" t="s">
        <v>62</v>
      </c>
      <c r="F13" s="7">
        <v>110</v>
      </c>
      <c r="G13" s="12" t="s">
        <v>35</v>
      </c>
      <c r="H13" s="5"/>
    </row>
    <row r="14" spans="1:8">
      <c r="A14" s="11"/>
      <c r="B14" s="5"/>
      <c r="C14" s="5" t="s">
        <v>63</v>
      </c>
      <c r="D14" s="5" t="s">
        <v>64</v>
      </c>
      <c r="E14" s="5" t="s">
        <v>65</v>
      </c>
      <c r="F14" s="7">
        <v>40</v>
      </c>
      <c r="G14" s="12" t="s">
        <v>35</v>
      </c>
      <c r="H14" s="5"/>
    </row>
    <row r="15" spans="1:8" s="17" customFormat="1">
      <c r="A15" s="13"/>
      <c r="B15" s="14"/>
      <c r="C15" s="14"/>
      <c r="D15" s="14" t="s">
        <v>6</v>
      </c>
      <c r="E15" s="14" t="s">
        <v>66</v>
      </c>
      <c r="F15" s="15">
        <v>20</v>
      </c>
      <c r="G15" s="16" t="s">
        <v>35</v>
      </c>
      <c r="H15" s="14"/>
    </row>
    <row r="16" spans="1:8" s="17" customFormat="1">
      <c r="A16" s="13"/>
      <c r="B16" s="14"/>
      <c r="C16" s="14"/>
      <c r="D16" s="14" t="s">
        <v>50</v>
      </c>
      <c r="E16" s="14" t="s">
        <v>67</v>
      </c>
      <c r="F16" s="15">
        <v>450</v>
      </c>
      <c r="G16" s="16" t="s">
        <v>35</v>
      </c>
      <c r="H16" s="14"/>
    </row>
    <row r="17" spans="1:8" s="17" customFormat="1">
      <c r="A17" s="13"/>
      <c r="B17" s="14"/>
      <c r="C17" s="14" t="s">
        <v>68</v>
      </c>
      <c r="D17" s="14" t="s">
        <v>69</v>
      </c>
      <c r="E17" s="14" t="s">
        <v>70</v>
      </c>
      <c r="F17" s="15">
        <v>120</v>
      </c>
      <c r="G17" s="16" t="s">
        <v>35</v>
      </c>
      <c r="H17" s="14"/>
    </row>
    <row r="18" spans="1:8">
      <c r="A18" s="11"/>
      <c r="B18" s="5"/>
      <c r="C18" s="5" t="s">
        <v>71</v>
      </c>
      <c r="D18" s="5" t="s">
        <v>72</v>
      </c>
      <c r="E18" s="5" t="s">
        <v>73</v>
      </c>
      <c r="F18" s="7">
        <v>35</v>
      </c>
      <c r="G18" s="12" t="s">
        <v>35</v>
      </c>
      <c r="H18" s="5" t="s">
        <v>31</v>
      </c>
    </row>
    <row r="19" spans="1:8">
      <c r="A19" s="11"/>
      <c r="B19" s="5"/>
      <c r="C19" s="5"/>
      <c r="D19" s="5"/>
      <c r="E19" s="5"/>
      <c r="F19" s="7">
        <v>20</v>
      </c>
      <c r="G19" s="12" t="s">
        <v>35</v>
      </c>
      <c r="H19" s="5"/>
    </row>
    <row r="20" spans="1:8">
      <c r="A20" s="11"/>
      <c r="B20" s="5"/>
      <c r="C20" s="5"/>
      <c r="D20" s="5" t="s">
        <v>74</v>
      </c>
      <c r="E20" s="5" t="s">
        <v>75</v>
      </c>
      <c r="F20" s="7">
        <v>160</v>
      </c>
      <c r="G20" s="12" t="s">
        <v>35</v>
      </c>
      <c r="H20" s="5" t="s">
        <v>31</v>
      </c>
    </row>
    <row r="21" spans="1:8">
      <c r="A21" s="11"/>
      <c r="B21" s="5"/>
      <c r="C21" s="5" t="s">
        <v>76</v>
      </c>
      <c r="D21" s="5" t="s">
        <v>77</v>
      </c>
      <c r="E21" s="5" t="s">
        <v>78</v>
      </c>
      <c r="F21" s="7">
        <v>20</v>
      </c>
      <c r="G21" s="12"/>
      <c r="H21" s="5"/>
    </row>
    <row r="22" spans="1:8">
      <c r="A22" s="11"/>
      <c r="B22" s="5"/>
      <c r="C22" s="5" t="s">
        <v>79</v>
      </c>
      <c r="D22" s="5" t="s">
        <v>80</v>
      </c>
      <c r="E22" s="5" t="s">
        <v>81</v>
      </c>
      <c r="F22" s="7">
        <v>40</v>
      </c>
      <c r="G22" s="12" t="s">
        <v>35</v>
      </c>
      <c r="H22" s="5"/>
    </row>
    <row r="23" spans="1:8">
      <c r="A23" s="11"/>
      <c r="B23" s="5"/>
      <c r="C23" s="18" t="s">
        <v>82</v>
      </c>
      <c r="D23" s="5" t="s">
        <v>80</v>
      </c>
      <c r="E23" s="5" t="s">
        <v>83</v>
      </c>
      <c r="F23" s="7">
        <v>10</v>
      </c>
      <c r="G23" s="12" t="s">
        <v>35</v>
      </c>
      <c r="H23" s="5"/>
    </row>
    <row r="24" spans="1:8">
      <c r="A24" s="11"/>
      <c r="B24" s="5"/>
      <c r="C24" s="18" t="s">
        <v>84</v>
      </c>
      <c r="D24" s="5" t="s">
        <v>74</v>
      </c>
      <c r="E24" s="5" t="s">
        <v>85</v>
      </c>
      <c r="F24" s="7">
        <v>25</v>
      </c>
      <c r="G24" s="12" t="s">
        <v>35</v>
      </c>
      <c r="H24" s="5" t="s">
        <v>31</v>
      </c>
    </row>
    <row r="25" spans="1:8">
      <c r="A25" s="11"/>
      <c r="B25" s="5"/>
      <c r="C25" s="5" t="s">
        <v>86</v>
      </c>
      <c r="D25" s="5" t="s">
        <v>87</v>
      </c>
      <c r="E25" s="5" t="s">
        <v>88</v>
      </c>
      <c r="F25" s="7">
        <v>10</v>
      </c>
      <c r="G25" s="12" t="s">
        <v>35</v>
      </c>
      <c r="H25" s="5" t="s">
        <v>31</v>
      </c>
    </row>
    <row r="26" spans="1:8">
      <c r="A26" s="11"/>
      <c r="B26" s="5"/>
      <c r="C26" s="5" t="s">
        <v>89</v>
      </c>
      <c r="D26" s="5" t="s">
        <v>90</v>
      </c>
      <c r="E26" s="5" t="s">
        <v>91</v>
      </c>
      <c r="F26" s="7">
        <v>65</v>
      </c>
      <c r="G26" s="12" t="s">
        <v>35</v>
      </c>
      <c r="H26" s="5"/>
    </row>
    <row r="27" spans="1:8" s="17" customFormat="1">
      <c r="A27" s="13"/>
      <c r="B27" s="14"/>
      <c r="C27" s="14" t="s">
        <v>92</v>
      </c>
      <c r="D27" s="14" t="s">
        <v>93</v>
      </c>
      <c r="E27" s="14" t="s">
        <v>94</v>
      </c>
      <c r="F27" s="15">
        <v>15</v>
      </c>
      <c r="G27" s="16" t="s">
        <v>35</v>
      </c>
      <c r="H27" s="14"/>
    </row>
    <row r="28" spans="1:8">
      <c r="A28" s="11"/>
      <c r="B28" s="5"/>
      <c r="C28" s="18" t="s">
        <v>95</v>
      </c>
      <c r="D28" s="18" t="s">
        <v>96</v>
      </c>
      <c r="E28" s="18" t="s">
        <v>97</v>
      </c>
      <c r="F28" s="3">
        <v>10</v>
      </c>
      <c r="G28" s="12" t="s">
        <v>35</v>
      </c>
      <c r="H28" s="5" t="s">
        <v>31</v>
      </c>
    </row>
    <row r="29" spans="1:8">
      <c r="A29" s="11"/>
      <c r="B29" s="5"/>
      <c r="C29" s="5"/>
      <c r="D29" s="5" t="s">
        <v>98</v>
      </c>
      <c r="E29" s="5" t="s">
        <v>99</v>
      </c>
      <c r="F29" s="7">
        <v>295</v>
      </c>
      <c r="G29" s="12" t="s">
        <v>35</v>
      </c>
      <c r="H29" s="5" t="s">
        <v>31</v>
      </c>
    </row>
    <row r="30" spans="1:8">
      <c r="A30" s="11"/>
      <c r="B30" s="5"/>
      <c r="C30" s="5" t="s">
        <v>100</v>
      </c>
      <c r="D30" s="5" t="s">
        <v>101</v>
      </c>
      <c r="E30" s="5" t="s">
        <v>102</v>
      </c>
      <c r="F30" s="7">
        <v>50</v>
      </c>
      <c r="G30" s="12" t="s">
        <v>35</v>
      </c>
      <c r="H30" s="5" t="s">
        <v>31</v>
      </c>
    </row>
    <row r="31" spans="1:8">
      <c r="A31" s="11"/>
      <c r="B31" s="5"/>
      <c r="C31" s="5" t="s">
        <v>103</v>
      </c>
      <c r="D31" s="5" t="s">
        <v>104</v>
      </c>
      <c r="E31" s="5" t="s">
        <v>105</v>
      </c>
      <c r="F31" s="7">
        <v>10</v>
      </c>
      <c r="G31" s="12" t="s">
        <v>35</v>
      </c>
      <c r="H31" s="5"/>
    </row>
    <row r="32" spans="1:8">
      <c r="A32" s="11"/>
      <c r="B32" s="5"/>
      <c r="C32" s="5" t="s">
        <v>106</v>
      </c>
      <c r="D32" s="5"/>
      <c r="E32" s="5" t="s">
        <v>73</v>
      </c>
      <c r="F32" s="7">
        <v>55</v>
      </c>
      <c r="G32" s="12" t="s">
        <v>35</v>
      </c>
      <c r="H32" s="5"/>
    </row>
    <row r="33" spans="1:8" s="17" customFormat="1">
      <c r="A33" s="13"/>
      <c r="B33" s="14"/>
      <c r="C33" s="14" t="s">
        <v>107</v>
      </c>
      <c r="D33" s="14" t="s">
        <v>108</v>
      </c>
      <c r="E33" s="14" t="s">
        <v>109</v>
      </c>
      <c r="F33" s="15">
        <v>10</v>
      </c>
      <c r="G33" s="16" t="s">
        <v>35</v>
      </c>
      <c r="H33" s="14"/>
    </row>
    <row r="34" spans="1:8">
      <c r="A34" s="11"/>
      <c r="B34" s="5"/>
      <c r="C34" s="5"/>
      <c r="D34" s="5" t="s">
        <v>110</v>
      </c>
      <c r="E34" s="5" t="s">
        <v>111</v>
      </c>
      <c r="F34" s="7">
        <v>225</v>
      </c>
      <c r="G34" s="12" t="s">
        <v>35</v>
      </c>
      <c r="H34" s="5">
        <v>25</v>
      </c>
    </row>
    <row r="35" spans="1:8">
      <c r="A35" s="11"/>
      <c r="B35" s="5"/>
      <c r="C35" s="5" t="s">
        <v>112</v>
      </c>
      <c r="D35" s="5" t="s">
        <v>110</v>
      </c>
      <c r="E35" s="5" t="s">
        <v>113</v>
      </c>
      <c r="F35" s="7">
        <v>50</v>
      </c>
      <c r="G35" s="12" t="s">
        <v>35</v>
      </c>
      <c r="H35" s="5"/>
    </row>
    <row r="36" spans="1:8">
      <c r="A36" s="11"/>
      <c r="B36" s="5"/>
      <c r="C36" s="5" t="s">
        <v>114</v>
      </c>
      <c r="D36" s="5" t="s">
        <v>47</v>
      </c>
      <c r="E36" s="5" t="s">
        <v>115</v>
      </c>
      <c r="F36" s="7">
        <v>270</v>
      </c>
      <c r="G36" s="12" t="s">
        <v>35</v>
      </c>
      <c r="H36" s="5"/>
    </row>
    <row r="37" spans="1:8">
      <c r="A37" s="11"/>
      <c r="B37" s="5"/>
      <c r="C37" s="5" t="s">
        <v>116</v>
      </c>
      <c r="D37" s="5" t="s">
        <v>117</v>
      </c>
      <c r="E37" s="5" t="s">
        <v>118</v>
      </c>
      <c r="F37" s="7">
        <v>10</v>
      </c>
      <c r="G37" s="19" t="s">
        <v>35</v>
      </c>
      <c r="H37" s="5"/>
    </row>
    <row r="38" spans="1:8" s="17" customFormat="1">
      <c r="A38" s="13"/>
      <c r="B38" s="14"/>
      <c r="C38" s="14" t="s">
        <v>119</v>
      </c>
      <c r="D38" s="14" t="s">
        <v>120</v>
      </c>
      <c r="E38" s="14" t="s">
        <v>121</v>
      </c>
      <c r="F38" s="15">
        <v>70</v>
      </c>
      <c r="G38" s="20"/>
      <c r="H38" s="14"/>
    </row>
    <row r="39" spans="1:8">
      <c r="A39" s="11"/>
      <c r="B39" s="5"/>
      <c r="C39" s="5" t="s">
        <v>122</v>
      </c>
      <c r="D39" s="5" t="s">
        <v>120</v>
      </c>
      <c r="E39" s="5" t="s">
        <v>123</v>
      </c>
      <c r="F39" s="7">
        <v>100</v>
      </c>
      <c r="G39" s="12"/>
      <c r="H39" s="5"/>
    </row>
    <row r="40" spans="1:8">
      <c r="A40" s="11"/>
      <c r="B40" s="5"/>
      <c r="C40" s="5"/>
      <c r="D40" s="5"/>
      <c r="E40" s="5"/>
      <c r="F40" s="7"/>
      <c r="G40" s="12"/>
      <c r="H40" s="5"/>
    </row>
    <row r="41" spans="1:8">
      <c r="A41" s="11"/>
      <c r="B41" s="5"/>
      <c r="C41" s="5"/>
      <c r="D41" s="5"/>
      <c r="E41" s="5"/>
      <c r="F41" s="7">
        <f>SUM(F3:F40)</f>
        <v>3475</v>
      </c>
      <c r="G41" s="12"/>
      <c r="H41" s="5"/>
    </row>
    <row r="42" spans="1:8">
      <c r="A42" t="s">
        <v>124</v>
      </c>
      <c r="C42" s="18"/>
      <c r="D42" s="21" t="s">
        <v>125</v>
      </c>
      <c r="E42" s="5"/>
      <c r="F42" s="7">
        <v>415</v>
      </c>
      <c r="G42" s="5"/>
      <c r="H42" s="5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sqref="A1:XFD1048576"/>
    </sheetView>
  </sheetViews>
  <sheetFormatPr baseColWidth="10" defaultRowHeight="15" x14ac:dyDescent="0"/>
  <cols>
    <col min="1" max="1" width="3.33203125" customWidth="1"/>
    <col min="2" max="2" width="24.83203125" customWidth="1"/>
    <col min="3" max="3" width="7.83203125" style="2" customWidth="1"/>
    <col min="4" max="4" width="10.83203125" style="3"/>
    <col min="5" max="5" width="13.83203125" customWidth="1"/>
    <col min="6" max="6" width="10.83203125" style="3"/>
    <col min="7" max="7" width="8.83203125" style="3" customWidth="1"/>
  </cols>
  <sheetData>
    <row r="1" spans="1:7" ht="28">
      <c r="B1" s="1" t="s">
        <v>0</v>
      </c>
    </row>
    <row r="2" spans="1:7" ht="28">
      <c r="B2" s="1" t="s">
        <v>128</v>
      </c>
    </row>
    <row r="3" spans="1:7" ht="23">
      <c r="B3" s="4" t="s">
        <v>129</v>
      </c>
    </row>
    <row r="4" spans="1:7" ht="23">
      <c r="B4" s="4"/>
    </row>
    <row r="5" spans="1:7">
      <c r="A5" s="5"/>
      <c r="B5" s="5" t="s">
        <v>3</v>
      </c>
      <c r="C5" s="6"/>
      <c r="D5" s="7"/>
      <c r="E5" s="7"/>
      <c r="F5" s="7">
        <v>6335</v>
      </c>
      <c r="G5"/>
    </row>
    <row r="6" spans="1:7">
      <c r="A6" s="5"/>
      <c r="B6" s="5" t="s">
        <v>4</v>
      </c>
      <c r="C6" s="6"/>
      <c r="D6" s="7" t="s">
        <v>130</v>
      </c>
      <c r="E6" s="5"/>
      <c r="F6" s="7">
        <v>70</v>
      </c>
    </row>
    <row r="8" spans="1:7">
      <c r="A8" s="5"/>
      <c r="B8" s="5" t="s">
        <v>5</v>
      </c>
      <c r="C8" s="6"/>
      <c r="D8" s="7"/>
      <c r="E8" s="5" t="s">
        <v>5</v>
      </c>
      <c r="F8" s="7"/>
    </row>
    <row r="9" spans="1:7">
      <c r="A9" s="5"/>
      <c r="B9" s="5" t="s">
        <v>131</v>
      </c>
      <c r="C9" s="6"/>
      <c r="D9" s="7">
        <v>300</v>
      </c>
      <c r="E9" s="7"/>
      <c r="F9" s="7">
        <f>D9+E9</f>
        <v>300</v>
      </c>
    </row>
    <row r="10" spans="1:7">
      <c r="A10" s="5"/>
      <c r="B10" s="5" t="s">
        <v>132</v>
      </c>
      <c r="C10" s="6"/>
      <c r="D10" s="7">
        <v>1300</v>
      </c>
      <c r="E10" s="7"/>
      <c r="F10" s="7">
        <f>D10+E10</f>
        <v>1300</v>
      </c>
    </row>
    <row r="11" spans="1:7">
      <c r="A11" s="5"/>
      <c r="B11" s="5" t="s">
        <v>133</v>
      </c>
      <c r="C11" s="6"/>
      <c r="D11" s="7">
        <v>265.27</v>
      </c>
      <c r="E11" s="7"/>
      <c r="F11" s="7">
        <f t="shared" ref="F11:F13" si="0">D11+E11</f>
        <v>265.27</v>
      </c>
    </row>
    <row r="12" spans="1:7">
      <c r="A12" s="5"/>
      <c r="B12" s="5" t="s">
        <v>134</v>
      </c>
      <c r="C12" s="6"/>
      <c r="D12" s="7"/>
      <c r="E12" s="7"/>
      <c r="F12" s="7"/>
    </row>
    <row r="13" spans="1:7">
      <c r="A13" s="5"/>
      <c r="B13" s="5" t="s">
        <v>135</v>
      </c>
      <c r="C13" s="6"/>
      <c r="D13" s="7">
        <v>344.39</v>
      </c>
      <c r="E13" s="7"/>
      <c r="F13" s="7">
        <f t="shared" si="0"/>
        <v>344.39</v>
      </c>
    </row>
    <row r="14" spans="1:7">
      <c r="A14" s="5"/>
      <c r="B14" s="5" t="s">
        <v>134</v>
      </c>
      <c r="C14" s="6"/>
      <c r="D14" s="7"/>
      <c r="E14" s="7"/>
      <c r="F14" s="7"/>
    </row>
    <row r="15" spans="1:7">
      <c r="A15" s="5"/>
      <c r="B15" s="5"/>
      <c r="C15" s="6"/>
      <c r="D15" s="7"/>
      <c r="E15" s="7"/>
      <c r="F15" s="7"/>
    </row>
    <row r="16" spans="1:7">
      <c r="A16" s="5"/>
      <c r="B16" s="5"/>
      <c r="C16" s="6" t="s">
        <v>13</v>
      </c>
      <c r="D16" s="7" t="s">
        <v>14</v>
      </c>
      <c r="E16" s="7" t="s">
        <v>136</v>
      </c>
      <c r="F16" s="7"/>
    </row>
    <row r="17" spans="1:6" customFormat="1">
      <c r="A17" s="5"/>
      <c r="B17" s="5" t="s">
        <v>137</v>
      </c>
      <c r="C17" s="10"/>
      <c r="D17" s="7">
        <v>250</v>
      </c>
      <c r="E17" s="7">
        <v>162.63999999999999</v>
      </c>
      <c r="F17" s="7">
        <f>D17+E17</f>
        <v>412.64</v>
      </c>
    </row>
    <row r="18" spans="1:6" customFormat="1">
      <c r="A18" s="5"/>
      <c r="B18" s="5" t="s">
        <v>138</v>
      </c>
      <c r="C18" s="10"/>
      <c r="D18" s="7">
        <v>250</v>
      </c>
      <c r="E18" s="7">
        <v>74.900000000000006</v>
      </c>
      <c r="F18" s="7">
        <f t="shared" ref="F18:F29" si="1">D18+E18</f>
        <v>324.89999999999998</v>
      </c>
    </row>
    <row r="19" spans="1:6" customFormat="1">
      <c r="A19" s="5"/>
      <c r="B19" s="5" t="s">
        <v>139</v>
      </c>
      <c r="C19" s="10">
        <v>99.21</v>
      </c>
      <c r="D19" s="7">
        <v>250</v>
      </c>
      <c r="E19" s="7">
        <v>228.98</v>
      </c>
      <c r="F19" s="7">
        <f>C19+D19+E19</f>
        <v>578.18999999999994</v>
      </c>
    </row>
    <row r="20" spans="1:6" customFormat="1">
      <c r="A20" s="5"/>
      <c r="B20" s="5" t="s">
        <v>140</v>
      </c>
      <c r="C20" s="10"/>
      <c r="D20" s="7">
        <v>250</v>
      </c>
      <c r="E20" s="7">
        <v>44.94</v>
      </c>
      <c r="F20" s="7">
        <f t="shared" si="1"/>
        <v>294.94</v>
      </c>
    </row>
    <row r="21" spans="1:6" customFormat="1">
      <c r="A21" s="5"/>
      <c r="B21" s="5" t="s">
        <v>141</v>
      </c>
      <c r="C21" s="10"/>
      <c r="D21" s="7">
        <v>250</v>
      </c>
      <c r="E21" s="7">
        <v>55.64</v>
      </c>
      <c r="F21" s="7">
        <f t="shared" si="1"/>
        <v>305.64</v>
      </c>
    </row>
    <row r="22" spans="1:6" customFormat="1">
      <c r="A22" s="5"/>
      <c r="B22" s="5" t="s">
        <v>142</v>
      </c>
      <c r="C22" s="10"/>
      <c r="D22" s="7">
        <v>250</v>
      </c>
      <c r="E22" s="7">
        <v>101.65</v>
      </c>
      <c r="F22" s="7">
        <f t="shared" si="1"/>
        <v>351.65</v>
      </c>
    </row>
    <row r="23" spans="1:6" customFormat="1">
      <c r="A23" s="5"/>
      <c r="B23" s="5" t="s">
        <v>143</v>
      </c>
      <c r="C23" s="10"/>
      <c r="D23" s="7">
        <v>250</v>
      </c>
      <c r="E23" s="7">
        <v>160.5</v>
      </c>
      <c r="F23" s="7">
        <f t="shared" si="1"/>
        <v>410.5</v>
      </c>
    </row>
    <row r="24" spans="1:6" customFormat="1">
      <c r="A24" s="5"/>
      <c r="B24" s="5" t="s">
        <v>144</v>
      </c>
      <c r="C24" s="10"/>
      <c r="D24" s="7">
        <v>250</v>
      </c>
      <c r="E24" s="7">
        <v>173.34</v>
      </c>
      <c r="F24" s="7">
        <f t="shared" si="1"/>
        <v>423.34000000000003</v>
      </c>
    </row>
    <row r="25" spans="1:6" customFormat="1">
      <c r="A25" s="5"/>
      <c r="B25" s="5" t="s">
        <v>145</v>
      </c>
      <c r="C25" s="10"/>
      <c r="D25" s="7">
        <v>250</v>
      </c>
      <c r="E25" s="7">
        <v>64.2</v>
      </c>
      <c r="F25" s="7">
        <f t="shared" si="1"/>
        <v>314.2</v>
      </c>
    </row>
    <row r="26" spans="1:6" customFormat="1">
      <c r="A26" s="5"/>
      <c r="B26" s="5" t="s">
        <v>146</v>
      </c>
      <c r="C26" s="10"/>
      <c r="D26" s="7">
        <v>250</v>
      </c>
      <c r="E26" s="7">
        <v>42.8</v>
      </c>
      <c r="F26" s="7">
        <f t="shared" si="1"/>
        <v>292.8</v>
      </c>
    </row>
    <row r="27" spans="1:6" customFormat="1">
      <c r="A27" s="5"/>
      <c r="B27" s="5" t="s">
        <v>147</v>
      </c>
      <c r="C27" s="10"/>
      <c r="D27" s="7">
        <v>250</v>
      </c>
      <c r="E27" s="7">
        <v>58.85</v>
      </c>
      <c r="F27" s="7">
        <f t="shared" si="1"/>
        <v>308.85000000000002</v>
      </c>
    </row>
    <row r="28" spans="1:6" customFormat="1">
      <c r="A28" s="5"/>
      <c r="B28" s="5" t="s">
        <v>148</v>
      </c>
      <c r="C28" s="10"/>
      <c r="D28" s="7">
        <v>250</v>
      </c>
      <c r="E28" s="7">
        <v>18.350000000000001</v>
      </c>
      <c r="F28" s="7">
        <f t="shared" si="1"/>
        <v>268.35000000000002</v>
      </c>
    </row>
    <row r="29" spans="1:6" customFormat="1">
      <c r="A29" s="5"/>
      <c r="B29" s="5" t="s">
        <v>149</v>
      </c>
      <c r="C29" s="10"/>
      <c r="D29" s="7">
        <v>250</v>
      </c>
      <c r="E29" s="7">
        <v>58.31</v>
      </c>
      <c r="F29" s="7">
        <f t="shared" si="1"/>
        <v>308.31</v>
      </c>
    </row>
    <row r="30" spans="1:6" customFormat="1">
      <c r="A30" s="5"/>
      <c r="B30" s="5"/>
      <c r="C30" s="6"/>
      <c r="D30" s="7"/>
      <c r="E30" s="7"/>
      <c r="F30" s="7"/>
    </row>
    <row r="31" spans="1:6" customFormat="1">
      <c r="A31" s="5"/>
      <c r="B31" s="5" t="s">
        <v>23</v>
      </c>
      <c r="C31" s="6"/>
      <c r="D31" s="7">
        <f>SUM(D17:D30)</f>
        <v>3250</v>
      </c>
      <c r="E31" s="7">
        <f>SUM(E17:E29)</f>
        <v>1245.0999999999997</v>
      </c>
      <c r="F31" s="7">
        <f>SUM(F17:F30)</f>
        <v>4594.3100000000004</v>
      </c>
    </row>
    <row r="32" spans="1:6" customFormat="1">
      <c r="A32" s="5"/>
      <c r="B32" s="5"/>
      <c r="C32" s="6"/>
      <c r="D32" s="7"/>
      <c r="E32" s="7"/>
      <c r="F32" s="7"/>
    </row>
    <row r="33" spans="1:6" customFormat="1">
      <c r="A33" s="5"/>
      <c r="B33" s="5" t="s">
        <v>24</v>
      </c>
      <c r="C33" s="6"/>
      <c r="D33" s="7"/>
      <c r="E33" s="7"/>
      <c r="F33" s="7">
        <f>F9+F10+F31+F13</f>
        <v>6538.7000000000007</v>
      </c>
    </row>
    <row r="34" spans="1:6" customFormat="1">
      <c r="A34" s="5"/>
      <c r="B34" s="5"/>
      <c r="C34" s="6"/>
      <c r="D34" s="7"/>
      <c r="E34" s="7"/>
      <c r="F34" s="7"/>
    </row>
    <row r="35" spans="1:6" customFormat="1">
      <c r="A35" s="5"/>
      <c r="B35" s="5"/>
      <c r="C35" s="6"/>
      <c r="D35" s="7"/>
      <c r="E35" s="7"/>
      <c r="F35" s="7"/>
    </row>
    <row r="36" spans="1:6" customFormat="1">
      <c r="A36" s="5"/>
      <c r="B36" s="5" t="s">
        <v>25</v>
      </c>
      <c r="C36" s="6"/>
      <c r="D36" s="7"/>
      <c r="E36" s="7"/>
      <c r="F36" s="7">
        <f>F5-F33</f>
        <v>-203.70000000000073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62"/>
  <sheetViews>
    <sheetView tabSelected="1" workbookViewId="0">
      <selection activeCell="I13" sqref="I13"/>
    </sheetView>
  </sheetViews>
  <sheetFormatPr baseColWidth="10" defaultRowHeight="15" x14ac:dyDescent="0"/>
  <cols>
    <col min="1" max="1" width="2.83203125" customWidth="1"/>
    <col min="2" max="2" width="4.83203125" customWidth="1"/>
    <col min="3" max="4" width="22.83203125" customWidth="1"/>
    <col min="6" max="6" width="10.83203125" style="3"/>
    <col min="7" max="7" width="4.83203125" customWidth="1"/>
    <col min="8" max="8" width="2.83203125" customWidth="1"/>
  </cols>
  <sheetData>
    <row r="3" spans="1:8">
      <c r="H3" t="s">
        <v>150</v>
      </c>
    </row>
    <row r="4" spans="1:8">
      <c r="A4" s="5"/>
      <c r="B4" s="5"/>
      <c r="C4" s="5" t="s">
        <v>26</v>
      </c>
      <c r="D4" s="5" t="s">
        <v>27</v>
      </c>
      <c r="E4" s="5" t="s">
        <v>28</v>
      </c>
      <c r="F4" s="7" t="s">
        <v>29</v>
      </c>
      <c r="G4" s="5" t="s">
        <v>30</v>
      </c>
      <c r="H4" s="5" t="s">
        <v>31</v>
      </c>
    </row>
    <row r="5" spans="1:8">
      <c r="A5" s="5"/>
      <c r="B5" s="5">
        <v>1</v>
      </c>
      <c r="C5" s="5" t="s">
        <v>151</v>
      </c>
      <c r="D5" s="5" t="s">
        <v>152</v>
      </c>
      <c r="E5" s="5" t="s">
        <v>153</v>
      </c>
      <c r="F5" s="7">
        <v>450</v>
      </c>
      <c r="G5" s="5" t="s">
        <v>35</v>
      </c>
      <c r="H5" s="5" t="s">
        <v>31</v>
      </c>
    </row>
    <row r="6" spans="1:8" s="17" customFormat="1">
      <c r="A6" s="14"/>
      <c r="B6" s="14">
        <v>2</v>
      </c>
      <c r="C6" s="14" t="s">
        <v>154</v>
      </c>
      <c r="D6" s="14" t="s">
        <v>155</v>
      </c>
      <c r="E6" s="14" t="s">
        <v>156</v>
      </c>
      <c r="F6" s="15">
        <v>50</v>
      </c>
      <c r="G6" s="14" t="s">
        <v>35</v>
      </c>
      <c r="H6" s="14"/>
    </row>
    <row r="7" spans="1:8" s="17" customFormat="1">
      <c r="A7" s="14"/>
      <c r="B7" s="14"/>
      <c r="C7" s="14"/>
      <c r="D7" s="14" t="s">
        <v>72</v>
      </c>
      <c r="E7" s="14" t="s">
        <v>157</v>
      </c>
      <c r="F7" s="15">
        <v>10</v>
      </c>
      <c r="G7" s="14" t="s">
        <v>35</v>
      </c>
      <c r="H7" s="14"/>
    </row>
    <row r="8" spans="1:8" s="17" customFormat="1">
      <c r="A8" s="14"/>
      <c r="B8" s="14"/>
      <c r="C8" s="14"/>
      <c r="D8" s="14" t="s">
        <v>158</v>
      </c>
      <c r="E8" s="14" t="s">
        <v>159</v>
      </c>
      <c r="F8" s="15">
        <v>70</v>
      </c>
      <c r="G8" s="14"/>
      <c r="H8" s="14"/>
    </row>
    <row r="9" spans="1:8">
      <c r="A9" s="5"/>
      <c r="B9" s="5">
        <v>3</v>
      </c>
      <c r="C9" s="5" t="s">
        <v>36</v>
      </c>
      <c r="D9" s="5" t="s">
        <v>37</v>
      </c>
      <c r="E9" s="5" t="s">
        <v>38</v>
      </c>
      <c r="F9" s="7">
        <v>35</v>
      </c>
      <c r="G9" s="5" t="s">
        <v>35</v>
      </c>
      <c r="H9" s="5" t="s">
        <v>31</v>
      </c>
    </row>
    <row r="10" spans="1:8">
      <c r="A10" s="5"/>
      <c r="B10" s="5"/>
      <c r="C10" s="5" t="s">
        <v>39</v>
      </c>
      <c r="D10" s="5" t="s">
        <v>37</v>
      </c>
      <c r="E10" s="5" t="s">
        <v>40</v>
      </c>
      <c r="F10" s="7">
        <v>130</v>
      </c>
      <c r="G10" s="5" t="s">
        <v>35</v>
      </c>
      <c r="H10" s="5"/>
    </row>
    <row r="11" spans="1:8" s="17" customFormat="1">
      <c r="A11" s="14"/>
      <c r="B11" s="14">
        <v>4</v>
      </c>
      <c r="C11" s="14" t="s">
        <v>41</v>
      </c>
      <c r="D11" s="14" t="s">
        <v>160</v>
      </c>
      <c r="E11" s="14" t="s">
        <v>161</v>
      </c>
      <c r="F11" s="15">
        <v>180</v>
      </c>
      <c r="G11" s="14" t="s">
        <v>35</v>
      </c>
      <c r="H11" s="14"/>
    </row>
    <row r="12" spans="1:8">
      <c r="A12" s="5"/>
      <c r="B12" s="5"/>
      <c r="C12" s="5"/>
      <c r="D12" s="5" t="s">
        <v>162</v>
      </c>
      <c r="E12" s="5" t="s">
        <v>163</v>
      </c>
      <c r="F12" s="7">
        <v>35</v>
      </c>
      <c r="G12" s="5" t="s">
        <v>35</v>
      </c>
      <c r="H12" s="5" t="s">
        <v>31</v>
      </c>
    </row>
    <row r="13" spans="1:8">
      <c r="A13" s="5"/>
      <c r="B13" s="5">
        <v>5</v>
      </c>
      <c r="C13" s="5" t="s">
        <v>164</v>
      </c>
      <c r="D13" s="5" t="s">
        <v>165</v>
      </c>
      <c r="E13" s="5" t="s">
        <v>166</v>
      </c>
      <c r="F13" s="7">
        <v>100</v>
      </c>
      <c r="G13" s="5" t="s">
        <v>35</v>
      </c>
      <c r="H13" s="5"/>
    </row>
    <row r="14" spans="1:8">
      <c r="A14" s="5"/>
      <c r="B14" s="5">
        <v>6</v>
      </c>
      <c r="C14" s="5" t="s">
        <v>46</v>
      </c>
      <c r="D14" s="5" t="s">
        <v>167</v>
      </c>
      <c r="E14" s="5" t="s">
        <v>168</v>
      </c>
      <c r="F14" s="7">
        <v>440</v>
      </c>
      <c r="G14" s="5" t="s">
        <v>35</v>
      </c>
      <c r="H14" s="5"/>
    </row>
    <row r="15" spans="1:8">
      <c r="A15" s="5"/>
      <c r="B15" s="5"/>
      <c r="C15" s="5"/>
      <c r="D15" s="5" t="s">
        <v>169</v>
      </c>
      <c r="E15" s="5" t="s">
        <v>170</v>
      </c>
      <c r="F15" s="7">
        <v>70</v>
      </c>
      <c r="G15" s="5" t="s">
        <v>35</v>
      </c>
      <c r="H15" s="5"/>
    </row>
    <row r="16" spans="1:8">
      <c r="A16" s="5"/>
      <c r="B16" s="5"/>
      <c r="C16" s="5"/>
      <c r="D16" s="5" t="s">
        <v>171</v>
      </c>
      <c r="E16" s="5" t="s">
        <v>172</v>
      </c>
      <c r="F16" s="7">
        <v>45</v>
      </c>
      <c r="G16" s="5" t="s">
        <v>35</v>
      </c>
      <c r="H16" s="5"/>
    </row>
    <row r="17" spans="1:8" s="17" customFormat="1">
      <c r="A17" s="14"/>
      <c r="B17" s="14">
        <v>7</v>
      </c>
      <c r="C17" s="14" t="s">
        <v>49</v>
      </c>
      <c r="D17" s="14" t="s">
        <v>6</v>
      </c>
      <c r="E17" s="14" t="s">
        <v>173</v>
      </c>
      <c r="F17" s="15">
        <v>515</v>
      </c>
      <c r="G17" s="14" t="s">
        <v>35</v>
      </c>
      <c r="H17" s="14">
        <v>20</v>
      </c>
    </row>
    <row r="18" spans="1:8">
      <c r="A18" s="5"/>
      <c r="B18" s="5">
        <v>8</v>
      </c>
      <c r="C18" s="5" t="s">
        <v>52</v>
      </c>
      <c r="D18" s="5" t="s">
        <v>174</v>
      </c>
      <c r="E18" s="5" t="s">
        <v>175</v>
      </c>
      <c r="F18" s="7">
        <v>265</v>
      </c>
      <c r="G18" s="5" t="s">
        <v>35</v>
      </c>
      <c r="H18" s="5"/>
    </row>
    <row r="19" spans="1:8">
      <c r="A19" s="5"/>
      <c r="B19" s="5"/>
      <c r="C19" s="5"/>
      <c r="D19" s="5" t="s">
        <v>53</v>
      </c>
      <c r="E19" s="5" t="s">
        <v>54</v>
      </c>
      <c r="F19" s="7">
        <v>100</v>
      </c>
      <c r="G19" s="5" t="s">
        <v>35</v>
      </c>
      <c r="H19" s="5"/>
    </row>
    <row r="20" spans="1:8">
      <c r="A20" s="5"/>
      <c r="B20" s="5">
        <v>9</v>
      </c>
      <c r="C20" s="5" t="s">
        <v>176</v>
      </c>
      <c r="D20" s="5" t="s">
        <v>56</v>
      </c>
      <c r="E20" s="5" t="s">
        <v>57</v>
      </c>
      <c r="F20" s="7">
        <v>140</v>
      </c>
      <c r="G20" s="5" t="s">
        <v>35</v>
      </c>
      <c r="H20" s="5"/>
    </row>
    <row r="21" spans="1:8" s="17" customFormat="1">
      <c r="A21" s="14"/>
      <c r="B21" s="14">
        <v>10</v>
      </c>
      <c r="C21" s="14" t="s">
        <v>177</v>
      </c>
      <c r="D21" s="14" t="s">
        <v>178</v>
      </c>
      <c r="E21" s="14" t="s">
        <v>60</v>
      </c>
      <c r="F21" s="15">
        <v>205</v>
      </c>
      <c r="G21" s="14" t="s">
        <v>35</v>
      </c>
      <c r="H21" s="14"/>
    </row>
    <row r="22" spans="1:8">
      <c r="A22" s="5"/>
      <c r="B22" s="5">
        <v>11</v>
      </c>
      <c r="C22" s="5" t="s">
        <v>63</v>
      </c>
      <c r="D22" s="5" t="s">
        <v>64</v>
      </c>
      <c r="E22" s="5" t="s">
        <v>65</v>
      </c>
      <c r="F22" s="7">
        <v>750</v>
      </c>
      <c r="G22" s="5" t="s">
        <v>35</v>
      </c>
      <c r="H22" s="5" t="s">
        <v>31</v>
      </c>
    </row>
    <row r="23" spans="1:8">
      <c r="A23" s="5"/>
      <c r="B23" s="5"/>
      <c r="C23" s="5"/>
      <c r="D23" s="5" t="s">
        <v>6</v>
      </c>
      <c r="E23" s="5" t="s">
        <v>66</v>
      </c>
      <c r="F23" s="7">
        <v>330</v>
      </c>
      <c r="G23" s="5" t="s">
        <v>35</v>
      </c>
      <c r="H23" s="5" t="s">
        <v>31</v>
      </c>
    </row>
    <row r="24" spans="1:8">
      <c r="A24" s="5"/>
      <c r="B24" s="5">
        <v>12</v>
      </c>
      <c r="C24" s="5" t="s">
        <v>68</v>
      </c>
      <c r="D24" s="5" t="s">
        <v>155</v>
      </c>
      <c r="E24" s="5" t="s">
        <v>179</v>
      </c>
      <c r="F24" s="7">
        <v>235</v>
      </c>
      <c r="G24" s="5" t="s">
        <v>35</v>
      </c>
      <c r="H24" s="5" t="s">
        <v>31</v>
      </c>
    </row>
    <row r="25" spans="1:8">
      <c r="A25" s="5"/>
      <c r="B25" s="5"/>
      <c r="C25" s="5"/>
      <c r="D25" s="5" t="s">
        <v>72</v>
      </c>
      <c r="E25" s="5" t="s">
        <v>159</v>
      </c>
      <c r="F25" s="7">
        <v>90</v>
      </c>
      <c r="G25" s="5" t="s">
        <v>35</v>
      </c>
      <c r="H25" s="5"/>
    </row>
    <row r="26" spans="1:8">
      <c r="A26" s="5"/>
      <c r="B26" s="5">
        <v>13</v>
      </c>
      <c r="C26" s="5" t="s">
        <v>71</v>
      </c>
      <c r="D26" s="5" t="s">
        <v>96</v>
      </c>
      <c r="E26" s="5" t="s">
        <v>180</v>
      </c>
      <c r="F26" s="7">
        <v>35</v>
      </c>
      <c r="G26" s="5" t="s">
        <v>35</v>
      </c>
      <c r="H26" s="5" t="s">
        <v>31</v>
      </c>
    </row>
    <row r="27" spans="1:8" s="17" customFormat="1">
      <c r="A27" s="14"/>
      <c r="B27" s="14"/>
      <c r="C27" s="14"/>
      <c r="D27" s="14" t="s">
        <v>72</v>
      </c>
      <c r="E27" s="14" t="s">
        <v>73</v>
      </c>
      <c r="F27" s="15">
        <v>20</v>
      </c>
      <c r="G27" s="14" t="s">
        <v>35</v>
      </c>
      <c r="H27" s="14" t="s">
        <v>31</v>
      </c>
    </row>
    <row r="28" spans="1:8">
      <c r="A28" s="5"/>
      <c r="B28" s="5">
        <v>14</v>
      </c>
      <c r="C28" s="5" t="s">
        <v>181</v>
      </c>
      <c r="D28" s="5" t="s">
        <v>80</v>
      </c>
      <c r="E28" s="5" t="s">
        <v>182</v>
      </c>
      <c r="F28" s="7">
        <v>110</v>
      </c>
      <c r="G28" s="5" t="s">
        <v>35</v>
      </c>
      <c r="H28" s="5"/>
    </row>
    <row r="29" spans="1:8">
      <c r="A29" s="5"/>
      <c r="B29" s="5">
        <v>15</v>
      </c>
      <c r="C29" s="5" t="s">
        <v>183</v>
      </c>
      <c r="D29" s="5" t="s">
        <v>184</v>
      </c>
      <c r="E29" s="5" t="s">
        <v>185</v>
      </c>
      <c r="F29" s="7">
        <v>75</v>
      </c>
      <c r="G29" s="5" t="s">
        <v>35</v>
      </c>
      <c r="H29" s="5"/>
    </row>
    <row r="30" spans="1:8">
      <c r="A30" s="5"/>
      <c r="B30" s="5">
        <v>16</v>
      </c>
      <c r="C30" s="5" t="s">
        <v>86</v>
      </c>
      <c r="D30" s="5" t="s">
        <v>87</v>
      </c>
      <c r="E30" s="5" t="s">
        <v>88</v>
      </c>
      <c r="F30" s="7">
        <v>50</v>
      </c>
      <c r="G30" s="5" t="s">
        <v>35</v>
      </c>
      <c r="H30" s="5" t="s">
        <v>31</v>
      </c>
    </row>
    <row r="31" spans="1:8">
      <c r="A31" s="5"/>
      <c r="B31" s="5">
        <v>17</v>
      </c>
      <c r="C31" s="5" t="s">
        <v>186</v>
      </c>
      <c r="D31" s="5" t="s">
        <v>187</v>
      </c>
      <c r="E31" s="5" t="s">
        <v>188</v>
      </c>
      <c r="F31" s="7">
        <v>100</v>
      </c>
      <c r="G31" s="5" t="s">
        <v>35</v>
      </c>
      <c r="H31" s="5"/>
    </row>
    <row r="32" spans="1:8" s="17" customFormat="1">
      <c r="A32" s="14"/>
      <c r="B32" s="14">
        <v>18</v>
      </c>
      <c r="C32" s="14" t="s">
        <v>89</v>
      </c>
      <c r="D32" s="14" t="s">
        <v>90</v>
      </c>
      <c r="E32" s="14" t="s">
        <v>91</v>
      </c>
      <c r="F32" s="15">
        <v>30</v>
      </c>
      <c r="G32" s="14" t="s">
        <v>189</v>
      </c>
      <c r="H32" s="14"/>
    </row>
    <row r="33" spans="1:8" s="17" customFormat="1">
      <c r="A33" s="14"/>
      <c r="B33" s="14"/>
      <c r="C33" s="14" t="s">
        <v>190</v>
      </c>
      <c r="D33" s="14" t="s">
        <v>90</v>
      </c>
      <c r="E33" s="14" t="s">
        <v>94</v>
      </c>
      <c r="F33" s="15">
        <v>10</v>
      </c>
      <c r="G33" s="14" t="s">
        <v>189</v>
      </c>
      <c r="H33" s="14"/>
    </row>
    <row r="34" spans="1:8">
      <c r="A34" s="5"/>
      <c r="B34" s="5">
        <v>19</v>
      </c>
      <c r="C34" s="5" t="s">
        <v>191</v>
      </c>
      <c r="D34" s="5" t="s">
        <v>96</v>
      </c>
      <c r="E34" s="5" t="s">
        <v>97</v>
      </c>
      <c r="F34" s="7">
        <v>95</v>
      </c>
      <c r="G34" s="5" t="s">
        <v>35</v>
      </c>
      <c r="H34" s="5" t="s">
        <v>31</v>
      </c>
    </row>
    <row r="35" spans="1:8" s="17" customFormat="1">
      <c r="A35" s="14"/>
      <c r="B35" s="14"/>
      <c r="C35" s="14"/>
      <c r="D35" s="14" t="s">
        <v>72</v>
      </c>
      <c r="E35" s="14" t="s">
        <v>192</v>
      </c>
      <c r="F35" s="15">
        <v>100</v>
      </c>
      <c r="G35" s="14" t="s">
        <v>35</v>
      </c>
      <c r="H35" s="14"/>
    </row>
    <row r="36" spans="1:8" s="17" customFormat="1">
      <c r="A36" s="14"/>
      <c r="B36" s="14">
        <v>20</v>
      </c>
      <c r="C36" s="14" t="s">
        <v>100</v>
      </c>
      <c r="D36" s="14" t="s">
        <v>193</v>
      </c>
      <c r="E36" s="14" t="s">
        <v>194</v>
      </c>
      <c r="F36" s="15">
        <v>165</v>
      </c>
      <c r="G36" s="14" t="s">
        <v>35</v>
      </c>
      <c r="H36" s="14"/>
    </row>
    <row r="37" spans="1:8">
      <c r="A37" s="5"/>
      <c r="B37" s="5">
        <v>21</v>
      </c>
      <c r="C37" s="5" t="s">
        <v>103</v>
      </c>
      <c r="D37" s="5" t="s">
        <v>195</v>
      </c>
      <c r="E37" s="5" t="s">
        <v>196</v>
      </c>
      <c r="F37" s="7">
        <v>230</v>
      </c>
      <c r="G37" s="5" t="s">
        <v>35</v>
      </c>
      <c r="H37" s="5"/>
    </row>
    <row r="38" spans="1:8">
      <c r="A38" s="5"/>
      <c r="B38" s="5">
        <v>22</v>
      </c>
      <c r="C38" s="5" t="s">
        <v>106</v>
      </c>
      <c r="D38" s="5" t="s">
        <v>197</v>
      </c>
      <c r="E38" s="5" t="s">
        <v>198</v>
      </c>
      <c r="F38" s="7">
        <v>385</v>
      </c>
      <c r="G38" s="5" t="s">
        <v>35</v>
      </c>
      <c r="H38" s="5"/>
    </row>
    <row r="39" spans="1:8">
      <c r="A39" s="5"/>
      <c r="B39" s="5">
        <v>23</v>
      </c>
      <c r="C39" s="5" t="s">
        <v>107</v>
      </c>
      <c r="D39" s="5" t="s">
        <v>108</v>
      </c>
      <c r="E39" s="5" t="s">
        <v>109</v>
      </c>
      <c r="F39" s="7">
        <v>235</v>
      </c>
      <c r="G39" s="5" t="s">
        <v>35</v>
      </c>
      <c r="H39" s="5">
        <v>15</v>
      </c>
    </row>
    <row r="40" spans="1:8">
      <c r="A40" s="5"/>
      <c r="B40" s="5">
        <v>24</v>
      </c>
      <c r="C40" s="5" t="s">
        <v>199</v>
      </c>
      <c r="D40" s="5" t="s">
        <v>200</v>
      </c>
      <c r="E40" s="5" t="s">
        <v>201</v>
      </c>
      <c r="F40" s="7">
        <v>230</v>
      </c>
      <c r="G40" s="5" t="s">
        <v>35</v>
      </c>
      <c r="H40" s="5"/>
    </row>
    <row r="41" spans="1:8">
      <c r="A41" s="5"/>
      <c r="B41" s="5"/>
      <c r="C41" s="5"/>
      <c r="D41" s="5" t="s">
        <v>202</v>
      </c>
      <c r="E41" s="5" t="s">
        <v>203</v>
      </c>
      <c r="F41" s="7">
        <v>100</v>
      </c>
      <c r="G41" s="5" t="s">
        <v>35</v>
      </c>
      <c r="H41" s="5"/>
    </row>
    <row r="42" spans="1:8">
      <c r="A42" s="5"/>
      <c r="B42" s="22"/>
      <c r="C42" s="22"/>
      <c r="D42" s="22"/>
      <c r="E42" s="22"/>
      <c r="F42" s="9"/>
      <c r="G42" s="22"/>
      <c r="H42" s="22"/>
    </row>
    <row r="43" spans="1:8">
      <c r="A43" s="5"/>
      <c r="B43" s="22"/>
      <c r="C43" s="22"/>
      <c r="D43" s="22"/>
      <c r="E43" s="22"/>
      <c r="F43" s="9"/>
      <c r="G43" s="22"/>
      <c r="H43" s="22"/>
    </row>
    <row r="44" spans="1:8">
      <c r="A44" s="5"/>
    </row>
    <row r="45" spans="1:8">
      <c r="A45" s="5"/>
      <c r="B45" s="5"/>
      <c r="C45" s="5" t="s">
        <v>26</v>
      </c>
      <c r="D45" s="5" t="s">
        <v>27</v>
      </c>
      <c r="E45" s="5" t="s">
        <v>28</v>
      </c>
      <c r="F45" s="7" t="s">
        <v>29</v>
      </c>
      <c r="G45" s="5" t="s">
        <v>30</v>
      </c>
      <c r="H45" s="5" t="s">
        <v>31</v>
      </c>
    </row>
    <row r="46" spans="1:8">
      <c r="A46" s="5"/>
      <c r="B46" s="12">
        <v>25</v>
      </c>
      <c r="C46" s="5" t="s">
        <v>116</v>
      </c>
      <c r="D46" s="5" t="s">
        <v>117</v>
      </c>
      <c r="E46" s="5" t="s">
        <v>118</v>
      </c>
      <c r="F46" s="7">
        <v>10</v>
      </c>
      <c r="G46" s="5" t="s">
        <v>35</v>
      </c>
      <c r="H46" s="5"/>
    </row>
    <row r="47" spans="1:8">
      <c r="A47" s="5"/>
      <c r="B47" s="12">
        <v>26</v>
      </c>
      <c r="C47" s="5" t="s">
        <v>204</v>
      </c>
      <c r="D47" s="5" t="s">
        <v>117</v>
      </c>
      <c r="E47" s="5" t="s">
        <v>205</v>
      </c>
      <c r="F47" s="7">
        <v>10</v>
      </c>
      <c r="G47" s="5" t="s">
        <v>35</v>
      </c>
      <c r="H47" s="5"/>
    </row>
    <row r="48" spans="1:8">
      <c r="A48" s="5"/>
      <c r="B48" s="12">
        <v>27</v>
      </c>
      <c r="C48" s="5" t="s">
        <v>119</v>
      </c>
      <c r="D48" s="5" t="s">
        <v>120</v>
      </c>
      <c r="E48" s="5" t="s">
        <v>121</v>
      </c>
      <c r="F48" s="7">
        <v>10</v>
      </c>
      <c r="G48" s="5" t="s">
        <v>35</v>
      </c>
      <c r="H48" s="5"/>
    </row>
    <row r="49" spans="1:8" s="17" customFormat="1">
      <c r="A49" s="14"/>
      <c r="B49" s="14">
        <v>28</v>
      </c>
      <c r="C49" s="14" t="s">
        <v>206</v>
      </c>
      <c r="D49" s="14" t="s">
        <v>120</v>
      </c>
      <c r="E49" s="14" t="s">
        <v>123</v>
      </c>
      <c r="F49" s="15">
        <v>90</v>
      </c>
      <c r="G49" s="14" t="s">
        <v>35</v>
      </c>
      <c r="H49" s="14"/>
    </row>
    <row r="50" spans="1:8">
      <c r="A50" s="5"/>
      <c r="B50" s="5"/>
      <c r="C50" s="5"/>
      <c r="D50" s="5"/>
      <c r="E50" s="5"/>
      <c r="F50" s="7"/>
      <c r="G50" s="5"/>
      <c r="H50" s="5"/>
    </row>
    <row r="51" spans="1:8">
      <c r="A51" s="5"/>
      <c r="B51" s="5"/>
      <c r="C51" s="5" t="s">
        <v>207</v>
      </c>
      <c r="D51" s="5"/>
      <c r="E51" s="5"/>
      <c r="F51" s="7">
        <f>SUM(F5:F50)</f>
        <v>6335</v>
      </c>
      <c r="G51" s="5"/>
      <c r="H51" s="5"/>
    </row>
    <row r="52" spans="1:8">
      <c r="A52" s="5"/>
      <c r="B52" s="5"/>
      <c r="C52" s="5"/>
      <c r="D52" s="5"/>
      <c r="E52" s="5"/>
      <c r="F52" s="7"/>
      <c r="G52" s="5"/>
      <c r="H52" s="5"/>
    </row>
    <row r="53" spans="1:8">
      <c r="A53" s="5"/>
      <c r="B53" s="5"/>
      <c r="C53" s="5"/>
      <c r="D53" s="18" t="s">
        <v>125</v>
      </c>
      <c r="E53" s="5"/>
      <c r="F53" s="7">
        <v>70</v>
      </c>
      <c r="G53" s="5"/>
      <c r="H53" s="5"/>
    </row>
    <row r="54" spans="1:8">
      <c r="A54" s="5"/>
      <c r="B54" s="5"/>
      <c r="C54" s="5"/>
      <c r="D54" s="5" t="s">
        <v>208</v>
      </c>
      <c r="E54" s="5"/>
      <c r="F54" s="7"/>
      <c r="G54" s="5"/>
      <c r="H54" s="5"/>
    </row>
    <row r="55" spans="1:8">
      <c r="A55" s="5"/>
      <c r="B55" s="5"/>
      <c r="C55" s="5"/>
      <c r="D55" s="5"/>
      <c r="E55" s="5"/>
      <c r="F55" s="7"/>
      <c r="G55" s="5"/>
      <c r="H55" s="5"/>
    </row>
    <row r="56" spans="1:8">
      <c r="A56" s="5"/>
      <c r="B56" s="5"/>
      <c r="C56" s="5"/>
      <c r="D56" s="5"/>
      <c r="E56" s="5"/>
      <c r="F56" s="7"/>
      <c r="G56" s="5"/>
      <c r="H56" s="5"/>
    </row>
    <row r="57" spans="1:8">
      <c r="A57" s="5"/>
      <c r="B57" s="5"/>
      <c r="C57" s="5"/>
      <c r="D57" s="5"/>
      <c r="E57" s="5"/>
      <c r="F57" s="7"/>
      <c r="G57" s="5"/>
      <c r="H57" s="5"/>
    </row>
    <row r="58" spans="1:8">
      <c r="A58" s="5"/>
      <c r="B58" s="5"/>
      <c r="C58" s="5"/>
      <c r="D58" s="5"/>
      <c r="E58" s="5"/>
      <c r="F58" s="7"/>
      <c r="G58" s="5"/>
      <c r="H58" s="5"/>
    </row>
    <row r="59" spans="1:8">
      <c r="A59" s="5"/>
      <c r="B59" s="5"/>
      <c r="C59" s="5"/>
      <c r="D59" s="5"/>
      <c r="E59" s="5"/>
      <c r="F59" s="7"/>
      <c r="G59" s="5"/>
      <c r="H59" s="5"/>
    </row>
    <row r="60" spans="1:8">
      <c r="A60" s="5"/>
      <c r="B60" s="5"/>
      <c r="C60" s="5"/>
      <c r="D60" s="5"/>
      <c r="E60" s="5"/>
      <c r="F60" s="7"/>
      <c r="G60" s="5"/>
      <c r="H60" s="5"/>
    </row>
    <row r="62" spans="1:8">
      <c r="A62" t="s">
        <v>209</v>
      </c>
      <c r="C62" s="23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Vocal Solo Exp</vt:lpstr>
      <vt:lpstr>Vocal Solo inv</vt:lpstr>
      <vt:lpstr>Instr Solo Exp</vt:lpstr>
      <vt:lpstr>Instr Solo Inv</vt:lpstr>
    </vt:vector>
  </TitlesOfParts>
  <Company>Castle Rock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Clarance Knutson</dc:creator>
  <cp:lastModifiedBy>Clarance Knutson</cp:lastModifiedBy>
  <dcterms:created xsi:type="dcterms:W3CDTF">2018-06-05T15:50:01Z</dcterms:created>
  <dcterms:modified xsi:type="dcterms:W3CDTF">2018-06-05T15:57:47Z</dcterms:modified>
</cp:coreProperties>
</file>