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340" yWindow="20" windowWidth="25360" windowHeight="14500" tabRatio="500" activeTab="4"/>
  </bookViews>
  <sheets>
    <sheet name="HS Choral" sheetId="1" r:id="rId1"/>
    <sheet name="HSMS Orch" sheetId="2" r:id="rId2"/>
    <sheet name="HS Band" sheetId="3" r:id="rId3"/>
    <sheet name="MS Choral" sheetId="4" r:id="rId4"/>
    <sheet name="MS Band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5" l="1"/>
  <c r="F26" i="5"/>
  <c r="E33" i="5"/>
  <c r="F33" i="5"/>
  <c r="E34" i="5"/>
  <c r="F34" i="5"/>
  <c r="E35" i="5"/>
  <c r="F35" i="5"/>
  <c r="E36" i="5"/>
  <c r="F36" i="5"/>
  <c r="E37" i="5"/>
  <c r="F37" i="5"/>
  <c r="F39" i="5"/>
  <c r="F42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3" i="5"/>
  <c r="G41" i="5"/>
  <c r="D23" i="5"/>
  <c r="C23" i="5"/>
  <c r="F21" i="4"/>
  <c r="F26" i="4"/>
  <c r="F27" i="4"/>
  <c r="F28" i="4"/>
  <c r="E33" i="4"/>
  <c r="F33" i="4"/>
  <c r="E34" i="4"/>
  <c r="F34" i="4"/>
  <c r="E35" i="4"/>
  <c r="F35" i="4"/>
  <c r="E36" i="4"/>
  <c r="F36" i="4"/>
  <c r="F38" i="4"/>
  <c r="F40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2" i="4"/>
  <c r="G39" i="4"/>
  <c r="H26" i="4"/>
  <c r="D21" i="4"/>
  <c r="C21" i="4"/>
  <c r="G22" i="3"/>
  <c r="G25" i="3"/>
  <c r="E32" i="3"/>
  <c r="G32" i="3"/>
  <c r="E33" i="3"/>
  <c r="G33" i="3"/>
  <c r="E34" i="3"/>
  <c r="G34" i="3"/>
  <c r="E35" i="3"/>
  <c r="G35" i="3"/>
  <c r="E36" i="3"/>
  <c r="G36" i="3"/>
  <c r="G38" i="3"/>
  <c r="G4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39" i="3"/>
  <c r="F38" i="3"/>
  <c r="E38" i="3"/>
  <c r="D38" i="3"/>
  <c r="D30" i="3"/>
  <c r="D22" i="3"/>
  <c r="C22" i="3"/>
  <c r="F16" i="2"/>
  <c r="F20" i="2"/>
  <c r="F21" i="2"/>
  <c r="F22" i="2"/>
  <c r="F24" i="2"/>
  <c r="F25" i="2"/>
  <c r="E28" i="2"/>
  <c r="F28" i="2"/>
  <c r="E29" i="2"/>
  <c r="F29" i="2"/>
  <c r="E30" i="2"/>
  <c r="F30" i="2"/>
  <c r="E31" i="2"/>
  <c r="F31" i="2"/>
  <c r="E32" i="2"/>
  <c r="F32" i="2"/>
  <c r="F34" i="2"/>
  <c r="F36" i="2"/>
  <c r="G6" i="2"/>
  <c r="G7" i="2"/>
  <c r="G8" i="2"/>
  <c r="G9" i="2"/>
  <c r="G10" i="2"/>
  <c r="G11" i="2"/>
  <c r="G12" i="2"/>
  <c r="G13" i="2"/>
  <c r="G14" i="2"/>
  <c r="G16" i="2"/>
  <c r="D16" i="2"/>
  <c r="F20" i="1"/>
  <c r="F24" i="1"/>
  <c r="E32" i="1"/>
  <c r="F32" i="1"/>
  <c r="E33" i="1"/>
  <c r="F33" i="1"/>
  <c r="E34" i="1"/>
  <c r="F34" i="1"/>
  <c r="E35" i="1"/>
  <c r="F35" i="1"/>
  <c r="E36" i="1"/>
  <c r="F36" i="1"/>
  <c r="F38" i="1"/>
  <c r="F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40" i="1"/>
  <c r="D28" i="1"/>
  <c r="D20" i="1"/>
  <c r="C20" i="1"/>
</calcChain>
</file>

<file path=xl/sharedStrings.xml><?xml version="1.0" encoding="utf-8"?>
<sst xmlns="http://schemas.openxmlformats.org/spreadsheetml/2006/main" count="221" uniqueCount="147">
  <si>
    <t>Southwest Washington Music Eduators Association</t>
  </si>
  <si>
    <t xml:space="preserve">              High School Choral Festival 3/22/18</t>
  </si>
  <si>
    <t xml:space="preserve">                                Rose Center for the Arts</t>
  </si>
  <si>
    <t xml:space="preserve">                                Lower Columbia College</t>
  </si>
  <si>
    <t>Income</t>
  </si>
  <si>
    <t>No#</t>
  </si>
  <si>
    <t>Fee</t>
  </si>
  <si>
    <t>Check/P.O.</t>
  </si>
  <si>
    <t>Paid</t>
  </si>
  <si>
    <t>Owe</t>
  </si>
  <si>
    <t>R A Long HS</t>
  </si>
  <si>
    <t>po 102180072</t>
  </si>
  <si>
    <t>Mark Morris HS</t>
  </si>
  <si>
    <t>Tenino HS</t>
  </si>
  <si>
    <t>W F West HS</t>
  </si>
  <si>
    <t>Castle Rock HS</t>
  </si>
  <si>
    <t>Ilwaco HS</t>
  </si>
  <si>
    <t>Onalaska HS</t>
  </si>
  <si>
    <t>Aberdeen HS</t>
  </si>
  <si>
    <t>Napavine HS</t>
  </si>
  <si>
    <t>Kelso HS</t>
  </si>
  <si>
    <t>Centralia HS</t>
  </si>
  <si>
    <t>Winlock HS</t>
  </si>
  <si>
    <t>Rochester HS</t>
  </si>
  <si>
    <t>Kalama HS</t>
  </si>
  <si>
    <t>Total Income</t>
  </si>
  <si>
    <t>Outstanding Income</t>
  </si>
  <si>
    <t>Expenses</t>
  </si>
  <si>
    <t>Billy Buhl</t>
  </si>
  <si>
    <t>Judge's Lunch, dir lounge</t>
  </si>
  <si>
    <t>Starbucks (coffee)</t>
  </si>
  <si>
    <t>Clarance Knutson (food)</t>
  </si>
  <si>
    <t>Office Depot + flash drives</t>
  </si>
  <si>
    <t>SuperScope repair (pro-rated)</t>
  </si>
  <si>
    <t>Longview Print Center</t>
  </si>
  <si>
    <t>Stipend</t>
  </si>
  <si>
    <t>Mileage</t>
  </si>
  <si>
    <t>David Walworth</t>
  </si>
  <si>
    <t>Kirk Marcy  (motel)</t>
  </si>
  <si>
    <t>Janet Reiter</t>
  </si>
  <si>
    <t>Steve Peter</t>
  </si>
  <si>
    <t>Kathleen Hollingsworth</t>
  </si>
  <si>
    <t>Total Expenses</t>
  </si>
  <si>
    <t>Outstanding fees</t>
  </si>
  <si>
    <t>Profit/(Loss)</t>
  </si>
  <si>
    <t xml:space="preserve">              High School Orchestra Festival 3/21/18</t>
  </si>
  <si>
    <t>Mt. Solo MS Orchestra</t>
  </si>
  <si>
    <t>Coweeman MS Orchestra</t>
  </si>
  <si>
    <t>Longview MS/HS Orchestra</t>
  </si>
  <si>
    <t>Chehalis MS Orchestra</t>
  </si>
  <si>
    <t>Centralia HS Orchestra</t>
  </si>
  <si>
    <t>Kelso HS String Orchestra</t>
  </si>
  <si>
    <t>W F West HS Strings</t>
  </si>
  <si>
    <t>Longview HS Chamber</t>
  </si>
  <si>
    <t>Kelso HS Chamber Orchestra</t>
  </si>
  <si>
    <t>Marty Krusniak</t>
  </si>
  <si>
    <t xml:space="preserve">Clarance Knutson </t>
  </si>
  <si>
    <t>Flash Drives/CDs</t>
  </si>
  <si>
    <t>pro-rated</t>
  </si>
  <si>
    <t>Subway</t>
  </si>
  <si>
    <t>Starbucks</t>
  </si>
  <si>
    <t>Honorarium</t>
  </si>
  <si>
    <t>Total</t>
  </si>
  <si>
    <t>Motel/Air</t>
  </si>
  <si>
    <t>Jennifer Lyne</t>
  </si>
  <si>
    <t>Dr. Jeffery Bell-Hanson</t>
  </si>
  <si>
    <t>Jerily Harris</t>
  </si>
  <si>
    <t>Ron Blessinger</t>
  </si>
  <si>
    <t>Ruby Chin</t>
  </si>
  <si>
    <t xml:space="preserve">              High School Band Festival 3/20/18</t>
  </si>
  <si>
    <t># groups</t>
  </si>
  <si>
    <t>RA Long HS</t>
  </si>
  <si>
    <t>Adna</t>
  </si>
  <si>
    <t>WF West HS</t>
  </si>
  <si>
    <t>2700 and 2701</t>
  </si>
  <si>
    <t>Winlock</t>
  </si>
  <si>
    <t>Castle Rock</t>
  </si>
  <si>
    <t>Raymond HS</t>
  </si>
  <si>
    <t>Rainier OR HS</t>
  </si>
  <si>
    <t>Dan Hartley - contest chair</t>
  </si>
  <si>
    <t>Clarance Knutson - exp</t>
  </si>
  <si>
    <t>(pro-rated)</t>
  </si>
  <si>
    <t>Subway (judge's lunch)</t>
  </si>
  <si>
    <t>Office Depot &amp; Flash Drives</t>
  </si>
  <si>
    <t>Motel</t>
  </si>
  <si>
    <t>Todd Zimbelman</t>
  </si>
  <si>
    <t>Brian Griffiths</t>
  </si>
  <si>
    <t>Mark Claassen</t>
  </si>
  <si>
    <t>Steve Robertson</t>
  </si>
  <si>
    <t>Jennifer Bell</t>
  </si>
  <si>
    <t>Total Outstanding Fees</t>
  </si>
  <si>
    <t xml:space="preserve">             Middle School Choir Festival 3/15/18</t>
  </si>
  <si>
    <t>Kalama Middle School</t>
  </si>
  <si>
    <t>Kalama MS</t>
  </si>
  <si>
    <t>Rochester MS</t>
  </si>
  <si>
    <t>Onalaska MS</t>
  </si>
  <si>
    <t>Chehalis MS</t>
  </si>
  <si>
    <t>Centralia MS</t>
  </si>
  <si>
    <t>Raymond MS</t>
  </si>
  <si>
    <t>Winlock MS</t>
  </si>
  <si>
    <t>Mt. Solo MS</t>
  </si>
  <si>
    <t>Aberdeen MS</t>
  </si>
  <si>
    <t>Monticello MS</t>
  </si>
  <si>
    <t>Cascade MS</t>
  </si>
  <si>
    <t>Castle Rock MS</t>
  </si>
  <si>
    <t>Huntington MS</t>
  </si>
  <si>
    <t>Tenino MS</t>
  </si>
  <si>
    <t>Bryce Pollock - chair &amp; exp</t>
  </si>
  <si>
    <t>Rogers Piano Service</t>
  </si>
  <si>
    <t>Judge's lunch &amp; hospitality</t>
  </si>
  <si>
    <t>SuperScope repairs (pro-rated)</t>
  </si>
  <si>
    <t>Misc supplies - Clarance</t>
  </si>
  <si>
    <t>Miles</t>
  </si>
  <si>
    <t>Melinda Murdock</t>
  </si>
  <si>
    <t>Jenny Bell</t>
  </si>
  <si>
    <t>Nancy Nole</t>
  </si>
  <si>
    <t>Howard Meharg</t>
  </si>
  <si>
    <t xml:space="preserve">             Middle School Band Festival 3/13/18</t>
  </si>
  <si>
    <t>Rochester Middle School</t>
  </si>
  <si>
    <t>Castle Rock M.S.</t>
  </si>
  <si>
    <t>Mt. Solo M.S.</t>
  </si>
  <si>
    <t>Huntington M.S.</t>
  </si>
  <si>
    <t>Rochester M.S.</t>
  </si>
  <si>
    <t>Napavine M.S.</t>
  </si>
  <si>
    <t>Chehalis M.S.</t>
  </si>
  <si>
    <t>Raymond Jr./Sr.</t>
  </si>
  <si>
    <t>Rainier M.S.</t>
  </si>
  <si>
    <t>Cascade M.S.</t>
  </si>
  <si>
    <t>Monticello M.S.</t>
  </si>
  <si>
    <t>Kalama M.S.</t>
  </si>
  <si>
    <t>Winlock M.S.</t>
  </si>
  <si>
    <t>Onalaska M.S.</t>
  </si>
  <si>
    <t>Centralia M.S.</t>
  </si>
  <si>
    <t>Coweeman M.S.</t>
  </si>
  <si>
    <t>Tenino M.S.</t>
  </si>
  <si>
    <t>Totals</t>
  </si>
  <si>
    <t>Rich Pasko (chair &amp; exp)</t>
  </si>
  <si>
    <t>Rich Pasko (pro-rated) flash</t>
  </si>
  <si>
    <t>***267.86***</t>
  </si>
  <si>
    <t>Coffee- Kelsey Kosin</t>
  </si>
  <si>
    <t>Judge's Lunch - Subway</t>
  </si>
  <si>
    <t>Misc supplies Office Depot</t>
  </si>
  <si>
    <t>Keith Holter</t>
  </si>
  <si>
    <t>Peter Klinzman</t>
  </si>
  <si>
    <t>Andrew Laudowski</t>
  </si>
  <si>
    <t>Darren Johnson</t>
  </si>
  <si>
    <t>James Harper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</si>
</sst>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2"/>
      <color theme="1"/>
      <name val="Calibri"/>
      <family val="2"/>
      <charset val="204"/>
      <scheme val="minor"/>
    </font>
    <font>
      <sz val="22"/>
      <color theme="1"/>
      <name val="Calibri"/>
      <scheme val="minor"/>
    </font>
    <font>
      <sz val="18"/>
      <color theme="1"/>
      <name val="Calibri"/>
      <scheme val="minor"/>
    </font>
    <font>
      <sz val="20"/>
      <color theme="1"/>
      <name val="Calibri"/>
      <scheme val="minor"/>
    </font>
    <font>
      <sz val="12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164" fontId="3" fillId="0" borderId="0" xfId="0" applyNumberFormat="1" applyFont="1"/>
    <xf numFmtId="0" fontId="0" fillId="0" borderId="3" xfId="0" applyFill="1" applyBorder="1"/>
    <xf numFmtId="0" fontId="0" fillId="0" borderId="1" xfId="0" applyFill="1" applyBorder="1"/>
    <xf numFmtId="0" fontId="0" fillId="0" borderId="4" xfId="0" applyBorder="1"/>
    <xf numFmtId="164" fontId="0" fillId="0" borderId="4" xfId="0" applyNumberFormat="1" applyBorder="1"/>
    <xf numFmtId="49" fontId="0" fillId="0" borderId="0" xfId="0" applyNumberFormat="1"/>
    <xf numFmtId="164" fontId="4" fillId="0" borderId="2" xfId="0" applyNumberFormat="1" applyFon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7" sqref="F7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style="2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1:7" ht="28">
      <c r="B1" s="1" t="s">
        <v>0</v>
      </c>
    </row>
    <row r="2" spans="1:7" ht="28">
      <c r="B2" s="1" t="s">
        <v>1</v>
      </c>
    </row>
    <row r="3" spans="1:7" ht="23">
      <c r="B3" s="4" t="s">
        <v>2</v>
      </c>
    </row>
    <row r="4" spans="1:7" ht="23">
      <c r="B4" s="4" t="s">
        <v>3</v>
      </c>
    </row>
    <row r="5" spans="1:7">
      <c r="A5" s="5"/>
      <c r="B5" s="5" t="s">
        <v>4</v>
      </c>
      <c r="C5" s="6" t="s">
        <v>5</v>
      </c>
      <c r="D5" s="7" t="s">
        <v>6</v>
      </c>
      <c r="E5" s="5" t="s">
        <v>7</v>
      </c>
      <c r="F5" s="7" t="s">
        <v>8</v>
      </c>
      <c r="G5" s="7" t="s">
        <v>9</v>
      </c>
    </row>
    <row r="6" spans="1:7">
      <c r="A6" s="5"/>
      <c r="B6" s="5" t="s">
        <v>10</v>
      </c>
      <c r="C6" s="6">
        <v>3</v>
      </c>
      <c r="D6" s="7">
        <v>450</v>
      </c>
      <c r="E6" s="5" t="s">
        <v>11</v>
      </c>
      <c r="F6" s="7">
        <v>450</v>
      </c>
      <c r="G6" s="7">
        <f>D6-F6</f>
        <v>0</v>
      </c>
    </row>
    <row r="7" spans="1:7">
      <c r="A7" s="5"/>
      <c r="B7" s="5" t="s">
        <v>12</v>
      </c>
      <c r="C7" s="6">
        <v>3</v>
      </c>
      <c r="D7" s="7">
        <v>450</v>
      </c>
      <c r="E7" s="5">
        <v>39148</v>
      </c>
      <c r="F7" s="7">
        <v>450</v>
      </c>
      <c r="G7" s="7">
        <f t="shared" ref="G7:G19" si="0">D7-F7</f>
        <v>0</v>
      </c>
    </row>
    <row r="8" spans="1:7">
      <c r="A8" s="5"/>
      <c r="B8" s="5" t="s">
        <v>13</v>
      </c>
      <c r="C8" s="6">
        <v>1</v>
      </c>
      <c r="D8" s="7">
        <v>150</v>
      </c>
      <c r="E8" s="5">
        <v>78401464</v>
      </c>
      <c r="F8" s="7">
        <v>150</v>
      </c>
      <c r="G8" s="7">
        <f t="shared" si="0"/>
        <v>0</v>
      </c>
    </row>
    <row r="9" spans="1:7">
      <c r="A9" s="5"/>
      <c r="B9" s="5" t="s">
        <v>14</v>
      </c>
      <c r="C9" s="6">
        <v>2</v>
      </c>
      <c r="D9" s="7">
        <v>300</v>
      </c>
      <c r="E9" s="5"/>
      <c r="F9" s="7">
        <v>300</v>
      </c>
      <c r="G9" s="7">
        <f t="shared" si="0"/>
        <v>0</v>
      </c>
    </row>
    <row r="10" spans="1:7">
      <c r="A10" s="5"/>
      <c r="B10" s="5" t="s">
        <v>15</v>
      </c>
      <c r="C10" s="6">
        <v>1</v>
      </c>
      <c r="D10" s="7">
        <v>150</v>
      </c>
      <c r="E10" s="5">
        <v>129957</v>
      </c>
      <c r="F10" s="7">
        <v>150</v>
      </c>
      <c r="G10" s="7">
        <f t="shared" si="0"/>
        <v>0</v>
      </c>
    </row>
    <row r="11" spans="1:7">
      <c r="A11" s="5"/>
      <c r="B11" s="5" t="s">
        <v>16</v>
      </c>
      <c r="C11" s="6">
        <v>1</v>
      </c>
      <c r="D11" s="7">
        <v>150</v>
      </c>
      <c r="E11" s="5">
        <v>127577</v>
      </c>
      <c r="F11" s="7">
        <v>150</v>
      </c>
      <c r="G11" s="7">
        <f t="shared" si="0"/>
        <v>0</v>
      </c>
    </row>
    <row r="12" spans="1:7">
      <c r="A12" s="5"/>
      <c r="B12" s="5" t="s">
        <v>17</v>
      </c>
      <c r="C12" s="6">
        <v>1</v>
      </c>
      <c r="D12" s="7">
        <v>150</v>
      </c>
      <c r="E12" s="5">
        <v>9338</v>
      </c>
      <c r="F12" s="7">
        <v>150</v>
      </c>
      <c r="G12" s="7">
        <f t="shared" si="0"/>
        <v>0</v>
      </c>
    </row>
    <row r="13" spans="1:7">
      <c r="A13" s="5"/>
      <c r="B13" s="5" t="s">
        <v>18</v>
      </c>
      <c r="C13" s="6">
        <v>2</v>
      </c>
      <c r="D13" s="7">
        <v>300</v>
      </c>
      <c r="E13" s="5">
        <v>14743</v>
      </c>
      <c r="F13" s="7">
        <v>300</v>
      </c>
      <c r="G13" s="7">
        <f t="shared" si="0"/>
        <v>0</v>
      </c>
    </row>
    <row r="14" spans="1:7">
      <c r="A14" s="5"/>
      <c r="B14" s="5" t="s">
        <v>19</v>
      </c>
      <c r="C14" s="6">
        <v>1</v>
      </c>
      <c r="D14" s="7">
        <v>150</v>
      </c>
      <c r="E14" s="5">
        <v>107588</v>
      </c>
      <c r="F14" s="7">
        <v>150</v>
      </c>
      <c r="G14" s="7">
        <f t="shared" si="0"/>
        <v>0</v>
      </c>
    </row>
    <row r="15" spans="1:7">
      <c r="A15" s="5"/>
      <c r="B15" s="5" t="s">
        <v>20</v>
      </c>
      <c r="C15" s="6">
        <v>1</v>
      </c>
      <c r="D15" s="7">
        <v>150</v>
      </c>
      <c r="E15" s="5">
        <v>251477</v>
      </c>
      <c r="F15" s="7">
        <v>150</v>
      </c>
      <c r="G15" s="7">
        <f t="shared" si="0"/>
        <v>0</v>
      </c>
    </row>
    <row r="16" spans="1:7">
      <c r="A16" s="5"/>
      <c r="B16" s="5" t="s">
        <v>21</v>
      </c>
      <c r="C16" s="6">
        <v>2</v>
      </c>
      <c r="D16" s="7">
        <v>300</v>
      </c>
      <c r="E16" s="5">
        <v>403139</v>
      </c>
      <c r="F16" s="7">
        <v>300</v>
      </c>
      <c r="G16" s="7">
        <f t="shared" si="0"/>
        <v>0</v>
      </c>
    </row>
    <row r="17" spans="1:7">
      <c r="A17" s="5"/>
      <c r="B17" s="5" t="s">
        <v>22</v>
      </c>
      <c r="C17" s="6">
        <v>1</v>
      </c>
      <c r="D17" s="7">
        <v>150</v>
      </c>
      <c r="E17" s="5">
        <v>109624</v>
      </c>
      <c r="F17" s="7">
        <v>150</v>
      </c>
      <c r="G17" s="7">
        <f t="shared" si="0"/>
        <v>0</v>
      </c>
    </row>
    <row r="18" spans="1:7">
      <c r="A18" s="5"/>
      <c r="B18" s="5" t="s">
        <v>23</v>
      </c>
      <c r="C18" s="6">
        <v>1</v>
      </c>
      <c r="D18" s="7">
        <v>150</v>
      </c>
      <c r="E18" s="5">
        <v>77157720</v>
      </c>
      <c r="F18" s="7">
        <v>150</v>
      </c>
      <c r="G18" s="7">
        <f t="shared" si="0"/>
        <v>0</v>
      </c>
    </row>
    <row r="19" spans="1:7">
      <c r="A19" s="5"/>
      <c r="B19" s="5" t="s">
        <v>24</v>
      </c>
      <c r="C19" s="6">
        <v>1</v>
      </c>
      <c r="D19" s="7">
        <v>150</v>
      </c>
      <c r="E19" s="5">
        <v>213160</v>
      </c>
      <c r="F19" s="7">
        <v>150</v>
      </c>
      <c r="G19" s="7">
        <f t="shared" si="0"/>
        <v>0</v>
      </c>
    </row>
    <row r="20" spans="1:7">
      <c r="A20" s="5"/>
      <c r="B20" s="5" t="s">
        <v>25</v>
      </c>
      <c r="C20" s="6">
        <f>SUM(C6:C19)</f>
        <v>21</v>
      </c>
      <c r="D20" s="7">
        <f>SUM(D6:D19)</f>
        <v>3150</v>
      </c>
      <c r="E20" s="5"/>
      <c r="F20" s="7">
        <f>SUM(F6:F19)</f>
        <v>3150</v>
      </c>
      <c r="G20" s="7"/>
    </row>
    <row r="21" spans="1:7">
      <c r="A21" s="5"/>
      <c r="B21" s="5" t="s">
        <v>26</v>
      </c>
      <c r="C21" s="6"/>
      <c r="D21" s="7"/>
      <c r="E21" s="5"/>
      <c r="F21" s="7"/>
      <c r="G21" s="7">
        <f>SUM(G6:G20)</f>
        <v>0</v>
      </c>
    </row>
    <row r="23" spans="1:7">
      <c r="A23" s="5"/>
      <c r="B23" s="5" t="s">
        <v>27</v>
      </c>
      <c r="C23" s="6"/>
      <c r="D23" s="7"/>
      <c r="E23" s="5" t="s">
        <v>27</v>
      </c>
      <c r="F23" s="7"/>
    </row>
    <row r="24" spans="1:7">
      <c r="A24" s="5"/>
      <c r="B24" s="5" t="s">
        <v>28</v>
      </c>
      <c r="C24" s="6"/>
      <c r="D24" s="7">
        <v>150</v>
      </c>
      <c r="E24" s="7"/>
      <c r="F24" s="7">
        <f>D24+E24</f>
        <v>150</v>
      </c>
    </row>
    <row r="25" spans="1:7">
      <c r="A25" s="5"/>
      <c r="B25" s="5" t="s">
        <v>29</v>
      </c>
      <c r="C25" s="6"/>
      <c r="D25" s="7"/>
      <c r="E25" s="7"/>
      <c r="F25" s="7"/>
    </row>
    <row r="26" spans="1:7">
      <c r="A26" s="5"/>
      <c r="B26" s="5" t="s">
        <v>30</v>
      </c>
      <c r="C26" s="6"/>
      <c r="D26" s="7"/>
      <c r="E26" s="7"/>
      <c r="F26" s="7"/>
    </row>
    <row r="27" spans="1:7">
      <c r="A27" s="5"/>
      <c r="B27" s="5" t="s">
        <v>31</v>
      </c>
      <c r="C27" s="6"/>
      <c r="D27" s="7"/>
      <c r="E27" s="7"/>
      <c r="F27" s="7"/>
    </row>
    <row r="28" spans="1:7">
      <c r="A28" s="5"/>
      <c r="B28" s="5" t="s">
        <v>32</v>
      </c>
      <c r="C28" s="6"/>
      <c r="D28" s="7">
        <f>55.54+68</f>
        <v>123.53999999999999</v>
      </c>
      <c r="E28" s="7">
        <v>123.54</v>
      </c>
      <c r="F28" s="7">
        <v>123.54</v>
      </c>
    </row>
    <row r="29" spans="1:7">
      <c r="A29" s="5"/>
      <c r="B29" s="5" t="s">
        <v>33</v>
      </c>
      <c r="C29" s="6"/>
      <c r="D29" s="7">
        <v>125</v>
      </c>
      <c r="E29" s="7"/>
      <c r="F29" s="7">
        <v>125</v>
      </c>
    </row>
    <row r="30" spans="1:7">
      <c r="A30" s="5"/>
      <c r="B30" s="5" t="s">
        <v>34</v>
      </c>
      <c r="C30" s="6"/>
      <c r="D30" s="7"/>
      <c r="E30" s="7">
        <v>12.29</v>
      </c>
      <c r="F30" s="7">
        <v>12.29</v>
      </c>
    </row>
    <row r="31" spans="1:7">
      <c r="A31" s="5"/>
      <c r="B31" s="5"/>
      <c r="C31" s="6"/>
      <c r="D31" s="7" t="s">
        <v>35</v>
      </c>
      <c r="E31" s="7" t="s">
        <v>36</v>
      </c>
      <c r="F31" s="7"/>
    </row>
    <row r="32" spans="1:7">
      <c r="A32" s="5"/>
      <c r="B32" s="5" t="s">
        <v>37</v>
      </c>
      <c r="C32" s="6">
        <v>9</v>
      </c>
      <c r="D32" s="7">
        <v>250</v>
      </c>
      <c r="E32" s="7">
        <f>C32*0.535</f>
        <v>4.8150000000000004</v>
      </c>
      <c r="F32" s="7">
        <f>D32+E32</f>
        <v>254.815</v>
      </c>
    </row>
    <row r="33" spans="1:7">
      <c r="A33" s="5"/>
      <c r="B33" s="5" t="s">
        <v>38</v>
      </c>
      <c r="C33" s="6">
        <v>304</v>
      </c>
      <c r="D33" s="7">
        <v>250</v>
      </c>
      <c r="E33" s="7">
        <f t="shared" ref="E33:E36" si="1">C33*0.535</f>
        <v>162.64000000000001</v>
      </c>
      <c r="F33" s="7">
        <f t="shared" ref="F33:F36" si="2">D33+E33</f>
        <v>412.64</v>
      </c>
    </row>
    <row r="34" spans="1:7">
      <c r="A34" s="5"/>
      <c r="B34" s="5" t="s">
        <v>39</v>
      </c>
      <c r="C34" s="6">
        <v>92</v>
      </c>
      <c r="D34" s="7">
        <v>250</v>
      </c>
      <c r="E34" s="7">
        <f t="shared" si="1"/>
        <v>49.220000000000006</v>
      </c>
      <c r="F34" s="7">
        <f t="shared" si="2"/>
        <v>299.22000000000003</v>
      </c>
    </row>
    <row r="35" spans="1:7">
      <c r="A35" s="5"/>
      <c r="B35" s="5" t="s">
        <v>40</v>
      </c>
      <c r="C35" s="6">
        <v>232</v>
      </c>
      <c r="D35" s="7">
        <v>250</v>
      </c>
      <c r="E35" s="7">
        <f t="shared" si="1"/>
        <v>124.12</v>
      </c>
      <c r="F35" s="7">
        <f t="shared" si="2"/>
        <v>374.12</v>
      </c>
    </row>
    <row r="36" spans="1:7">
      <c r="A36" s="5"/>
      <c r="B36" s="5" t="s">
        <v>41</v>
      </c>
      <c r="C36" s="6">
        <v>124</v>
      </c>
      <c r="D36" s="7">
        <v>250</v>
      </c>
      <c r="E36" s="7">
        <f t="shared" si="1"/>
        <v>66.34</v>
      </c>
      <c r="F36" s="7">
        <f t="shared" si="2"/>
        <v>316.34000000000003</v>
      </c>
    </row>
    <row r="37" spans="1:7">
      <c r="A37" s="5"/>
      <c r="B37" s="5"/>
      <c r="C37" s="6"/>
      <c r="D37" s="7"/>
      <c r="E37" s="7"/>
      <c r="F37" s="7"/>
    </row>
    <row r="38" spans="1:7">
      <c r="A38" s="5"/>
      <c r="B38" s="5" t="s">
        <v>42</v>
      </c>
      <c r="C38" s="6"/>
      <c r="D38" s="7"/>
      <c r="E38" s="7"/>
      <c r="F38" s="7">
        <f>SUM(F24:F37)</f>
        <v>2067.9650000000001</v>
      </c>
    </row>
    <row r="39" spans="1:7">
      <c r="A39" s="5"/>
      <c r="B39" s="8"/>
      <c r="C39" s="9"/>
      <c r="D39" s="10"/>
      <c r="E39" s="10"/>
      <c r="F39" s="10"/>
    </row>
    <row r="40" spans="1:7">
      <c r="A40" s="5"/>
      <c r="B40" s="5" t="s">
        <v>43</v>
      </c>
      <c r="C40" s="6"/>
      <c r="D40" s="7"/>
      <c r="E40" s="7"/>
      <c r="F40" s="7"/>
      <c r="G40" s="7">
        <f>G21</f>
        <v>0</v>
      </c>
    </row>
    <row r="41" spans="1:7">
      <c r="A41" s="5"/>
      <c r="B41" s="5" t="s">
        <v>44</v>
      </c>
      <c r="C41" s="6"/>
      <c r="D41" s="7"/>
      <c r="E41" s="7"/>
      <c r="F41" s="7">
        <f>F20-F38</f>
        <v>1082.0349999999999</v>
      </c>
      <c r="G4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8" sqref="F8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style="11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1:7" ht="28">
      <c r="B1" s="1" t="s">
        <v>0</v>
      </c>
    </row>
    <row r="2" spans="1:7" ht="28">
      <c r="B2" s="1" t="s">
        <v>45</v>
      </c>
    </row>
    <row r="3" spans="1:7" ht="23">
      <c r="B3" s="4" t="s">
        <v>2</v>
      </c>
    </row>
    <row r="4" spans="1:7" ht="23">
      <c r="B4" s="4" t="s">
        <v>3</v>
      </c>
    </row>
    <row r="5" spans="1:7">
      <c r="A5" s="5"/>
      <c r="B5" s="5" t="s">
        <v>4</v>
      </c>
      <c r="C5" s="12"/>
      <c r="D5" s="7" t="s">
        <v>6</v>
      </c>
      <c r="E5" s="5" t="s">
        <v>7</v>
      </c>
      <c r="F5" s="7" t="s">
        <v>8</v>
      </c>
      <c r="G5" s="7" t="s">
        <v>9</v>
      </c>
    </row>
    <row r="6" spans="1:7">
      <c r="A6" s="5"/>
      <c r="B6" s="5" t="s">
        <v>46</v>
      </c>
      <c r="C6" s="12"/>
      <c r="D6" s="7">
        <v>150</v>
      </c>
      <c r="E6" s="5">
        <v>1066921</v>
      </c>
      <c r="F6" s="7">
        <v>150</v>
      </c>
      <c r="G6" s="7">
        <f>D6-F6</f>
        <v>0</v>
      </c>
    </row>
    <row r="7" spans="1:7">
      <c r="A7" s="5"/>
      <c r="B7" s="5" t="s">
        <v>47</v>
      </c>
      <c r="C7" s="12"/>
      <c r="D7" s="7">
        <v>150</v>
      </c>
      <c r="E7" s="5"/>
      <c r="F7" s="7">
        <v>150</v>
      </c>
      <c r="G7" s="7">
        <f t="shared" ref="G7:G14" si="0">D7-F7</f>
        <v>0</v>
      </c>
    </row>
    <row r="8" spans="1:7">
      <c r="A8" s="5"/>
      <c r="B8" s="5" t="s">
        <v>48</v>
      </c>
      <c r="C8" s="12"/>
      <c r="D8" s="7">
        <v>150</v>
      </c>
      <c r="E8" s="5">
        <v>1067416</v>
      </c>
      <c r="F8" s="7">
        <v>150</v>
      </c>
      <c r="G8" s="7">
        <f t="shared" si="0"/>
        <v>0</v>
      </c>
    </row>
    <row r="9" spans="1:7">
      <c r="A9" s="5"/>
      <c r="B9" s="5" t="s">
        <v>49</v>
      </c>
      <c r="C9" s="12"/>
      <c r="D9" s="7">
        <v>150</v>
      </c>
      <c r="E9" s="5">
        <v>3597</v>
      </c>
      <c r="F9" s="7">
        <v>150</v>
      </c>
      <c r="G9" s="7">
        <f t="shared" si="0"/>
        <v>0</v>
      </c>
    </row>
    <row r="10" spans="1:7">
      <c r="A10" s="5"/>
      <c r="B10" s="5" t="s">
        <v>50</v>
      </c>
      <c r="C10" s="12"/>
      <c r="D10" s="7">
        <v>150</v>
      </c>
      <c r="E10" s="13">
        <v>403163</v>
      </c>
      <c r="F10" s="7">
        <v>150</v>
      </c>
      <c r="G10" s="7">
        <f t="shared" si="0"/>
        <v>0</v>
      </c>
    </row>
    <row r="11" spans="1:7">
      <c r="A11" s="5"/>
      <c r="B11" s="5" t="s">
        <v>51</v>
      </c>
      <c r="C11" s="12"/>
      <c r="D11" s="7">
        <v>150</v>
      </c>
      <c r="E11" s="5">
        <v>251477</v>
      </c>
      <c r="F11" s="7">
        <v>150</v>
      </c>
      <c r="G11" s="7">
        <f t="shared" si="0"/>
        <v>0</v>
      </c>
    </row>
    <row r="12" spans="1:7">
      <c r="A12" s="5"/>
      <c r="B12" s="5" t="s">
        <v>52</v>
      </c>
      <c r="C12" s="12"/>
      <c r="D12" s="7">
        <v>150</v>
      </c>
      <c r="E12" s="5">
        <v>3597</v>
      </c>
      <c r="F12" s="7">
        <v>150</v>
      </c>
      <c r="G12" s="7">
        <f t="shared" si="0"/>
        <v>0</v>
      </c>
    </row>
    <row r="13" spans="1:7">
      <c r="A13" s="5"/>
      <c r="B13" s="5" t="s">
        <v>53</v>
      </c>
      <c r="C13" s="12"/>
      <c r="D13" s="7">
        <v>150</v>
      </c>
      <c r="E13" s="5">
        <v>1067416</v>
      </c>
      <c r="F13" s="7">
        <v>150</v>
      </c>
      <c r="G13" s="7">
        <f t="shared" si="0"/>
        <v>0</v>
      </c>
    </row>
    <row r="14" spans="1:7">
      <c r="A14" s="5"/>
      <c r="B14" s="5" t="s">
        <v>54</v>
      </c>
      <c r="C14" s="12"/>
      <c r="D14" s="7">
        <v>150</v>
      </c>
      <c r="E14" s="5">
        <v>251497</v>
      </c>
      <c r="F14" s="7">
        <v>150</v>
      </c>
      <c r="G14" s="7">
        <f t="shared" si="0"/>
        <v>0</v>
      </c>
    </row>
    <row r="15" spans="1:7">
      <c r="A15" s="5"/>
      <c r="B15" s="5"/>
      <c r="C15" s="12"/>
      <c r="D15" s="7"/>
      <c r="E15" s="5"/>
      <c r="F15" s="7"/>
      <c r="G15" s="7"/>
    </row>
    <row r="16" spans="1:7">
      <c r="A16" s="5"/>
      <c r="B16" s="5" t="s">
        <v>25</v>
      </c>
      <c r="C16" s="12"/>
      <c r="D16" s="7">
        <f>SUM(D6:D15)</f>
        <v>1350</v>
      </c>
      <c r="E16" s="5"/>
      <c r="F16" s="7">
        <f>SUM(F6:F15)</f>
        <v>1350</v>
      </c>
      <c r="G16" s="7">
        <f>SUM(G6:G14)</f>
        <v>0</v>
      </c>
    </row>
    <row r="17" spans="1:7">
      <c r="B17" t="s">
        <v>26</v>
      </c>
    </row>
    <row r="19" spans="1:7">
      <c r="A19" s="5"/>
      <c r="B19" s="5" t="s">
        <v>27</v>
      </c>
      <c r="C19" s="12"/>
      <c r="D19" s="7"/>
      <c r="E19" s="5" t="s">
        <v>27</v>
      </c>
      <c r="F19" s="7"/>
    </row>
    <row r="20" spans="1:7">
      <c r="A20" s="5"/>
      <c r="B20" s="5" t="s">
        <v>55</v>
      </c>
      <c r="C20" s="12"/>
      <c r="D20" s="7">
        <v>150</v>
      </c>
      <c r="E20" s="7"/>
      <c r="F20" s="7">
        <f>D20+E20</f>
        <v>150</v>
      </c>
    </row>
    <row r="21" spans="1:7">
      <c r="A21" s="5"/>
      <c r="B21" s="5" t="s">
        <v>56</v>
      </c>
      <c r="C21" s="12"/>
      <c r="D21" s="7"/>
      <c r="E21" s="7">
        <v>43.37</v>
      </c>
      <c r="F21" s="7">
        <f t="shared" ref="F21:F25" si="1">D21+E21</f>
        <v>43.37</v>
      </c>
    </row>
    <row r="22" spans="1:7">
      <c r="A22" s="5"/>
      <c r="B22" s="5" t="s">
        <v>57</v>
      </c>
      <c r="C22" s="12" t="s">
        <v>58</v>
      </c>
      <c r="D22" s="7"/>
      <c r="E22" s="7">
        <v>52.72</v>
      </c>
      <c r="F22" s="7">
        <f t="shared" si="1"/>
        <v>52.72</v>
      </c>
    </row>
    <row r="23" spans="1:7">
      <c r="A23" s="5"/>
      <c r="B23" s="5" t="s">
        <v>33</v>
      </c>
      <c r="C23" s="12"/>
      <c r="D23" s="7">
        <v>125</v>
      </c>
      <c r="E23" s="7"/>
      <c r="F23" s="7">
        <v>125</v>
      </c>
    </row>
    <row r="24" spans="1:7">
      <c r="A24" s="5"/>
      <c r="B24" s="5" t="s">
        <v>59</v>
      </c>
      <c r="C24" s="12"/>
      <c r="D24" s="7"/>
      <c r="E24" s="7">
        <v>81.83</v>
      </c>
      <c r="F24" s="7">
        <f t="shared" si="1"/>
        <v>81.83</v>
      </c>
    </row>
    <row r="25" spans="1:7">
      <c r="A25" s="5"/>
      <c r="B25" s="5" t="s">
        <v>60</v>
      </c>
      <c r="C25" s="12"/>
      <c r="D25" s="7"/>
      <c r="E25" s="7">
        <v>18.329999999999998</v>
      </c>
      <c r="F25" s="7">
        <f t="shared" si="1"/>
        <v>18.329999999999998</v>
      </c>
    </row>
    <row r="26" spans="1:7">
      <c r="A26" s="5"/>
      <c r="B26" s="5"/>
      <c r="C26" s="12"/>
      <c r="D26" s="7"/>
      <c r="E26" s="7"/>
      <c r="F26" s="7"/>
    </row>
    <row r="27" spans="1:7">
      <c r="A27" s="5"/>
      <c r="B27" s="5"/>
      <c r="C27" s="12"/>
      <c r="D27" s="7" t="s">
        <v>61</v>
      </c>
      <c r="E27" s="7" t="s">
        <v>36</v>
      </c>
      <c r="F27" s="7" t="s">
        <v>62</v>
      </c>
      <c r="G27" s="7" t="s">
        <v>63</v>
      </c>
    </row>
    <row r="28" spans="1:7">
      <c r="A28" s="5"/>
      <c r="B28" s="5" t="s">
        <v>64</v>
      </c>
      <c r="C28" s="13">
        <v>116</v>
      </c>
      <c r="D28" s="7">
        <v>250</v>
      </c>
      <c r="E28" s="7">
        <f>C28*0.535</f>
        <v>62.06</v>
      </c>
      <c r="F28" s="7">
        <f>D28+E28</f>
        <v>312.06</v>
      </c>
    </row>
    <row r="29" spans="1:7">
      <c r="A29" s="5"/>
      <c r="B29" s="5" t="s">
        <v>65</v>
      </c>
      <c r="C29" s="13">
        <v>176</v>
      </c>
      <c r="D29" s="7">
        <v>250</v>
      </c>
      <c r="E29" s="7">
        <f>C29*0.535</f>
        <v>94.160000000000011</v>
      </c>
      <c r="F29" s="7">
        <f>D29+E29+G29</f>
        <v>413.15000000000003</v>
      </c>
      <c r="G29" s="7">
        <v>68.989999999999995</v>
      </c>
    </row>
    <row r="30" spans="1:7">
      <c r="A30" s="5"/>
      <c r="B30" s="5" t="s">
        <v>66</v>
      </c>
      <c r="C30" s="13">
        <v>0</v>
      </c>
      <c r="D30" s="7">
        <v>250</v>
      </c>
      <c r="E30" s="7">
        <f t="shared" ref="E30:E32" si="2">C30*0.535</f>
        <v>0</v>
      </c>
      <c r="F30" s="7">
        <f>D30+E30+G30</f>
        <v>604</v>
      </c>
      <c r="G30" s="7">
        <v>354</v>
      </c>
    </row>
    <row r="31" spans="1:7">
      <c r="A31" s="5"/>
      <c r="B31" s="5" t="s">
        <v>67</v>
      </c>
      <c r="C31" s="13">
        <v>110</v>
      </c>
      <c r="D31" s="7">
        <v>250</v>
      </c>
      <c r="E31" s="7">
        <f t="shared" si="2"/>
        <v>58.85</v>
      </c>
      <c r="F31" s="7">
        <f t="shared" ref="F31:F32" si="3">D31+E31</f>
        <v>308.85000000000002</v>
      </c>
    </row>
    <row r="32" spans="1:7">
      <c r="A32" s="5"/>
      <c r="B32" s="5" t="s">
        <v>68</v>
      </c>
      <c r="C32" s="13">
        <v>98</v>
      </c>
      <c r="D32" s="7">
        <v>250</v>
      </c>
      <c r="E32" s="7">
        <f t="shared" si="2"/>
        <v>52.43</v>
      </c>
      <c r="F32" s="7">
        <f t="shared" si="3"/>
        <v>302.43</v>
      </c>
    </row>
    <row r="33" spans="1:6" customFormat="1">
      <c r="A33" s="5"/>
      <c r="B33" s="5"/>
      <c r="C33" s="12"/>
      <c r="D33" s="7"/>
      <c r="E33" s="7"/>
      <c r="F33" s="7"/>
    </row>
    <row r="34" spans="1:6" customFormat="1">
      <c r="A34" s="5"/>
      <c r="B34" s="5" t="s">
        <v>42</v>
      </c>
      <c r="C34" s="12"/>
      <c r="D34" s="7"/>
      <c r="E34" s="7"/>
      <c r="F34" s="7">
        <f>SUM(F20:F33)</f>
        <v>2411.7399999999998</v>
      </c>
    </row>
    <row r="35" spans="1:6" customFormat="1">
      <c r="A35" s="5"/>
      <c r="B35" s="5"/>
      <c r="C35" s="12"/>
      <c r="D35" s="7"/>
      <c r="E35" s="7"/>
      <c r="F35" s="7"/>
    </row>
    <row r="36" spans="1:6" customFormat="1">
      <c r="A36" s="5"/>
      <c r="B36" s="5" t="s">
        <v>44</v>
      </c>
      <c r="C36" s="12"/>
      <c r="D36" s="7"/>
      <c r="E36" s="7"/>
      <c r="F36" s="7">
        <f>F16-F34</f>
        <v>-1061.7399999999998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3" workbookViewId="0">
      <selection activeCell="G30" sqref="G30"/>
    </sheetView>
  </sheetViews>
  <sheetFormatPr baseColWidth="10" defaultRowHeight="15" x14ac:dyDescent="0"/>
  <cols>
    <col min="1" max="1" width="3.33203125" customWidth="1"/>
    <col min="2" max="2" width="23.1640625" customWidth="1"/>
    <col min="3" max="3" width="4.83203125" customWidth="1"/>
    <col min="4" max="4" width="9.83203125" style="3" customWidth="1"/>
    <col min="5" max="5" width="13.83203125" customWidth="1"/>
    <col min="6" max="6" width="8.1640625" customWidth="1"/>
    <col min="7" max="7" width="9.5" style="3" customWidth="1"/>
    <col min="8" max="8" width="6.83203125" style="3" customWidth="1"/>
  </cols>
  <sheetData>
    <row r="1" spans="1:8" s="14" customFormat="1" ht="25">
      <c r="B1" s="14" t="s">
        <v>0</v>
      </c>
      <c r="D1" s="15"/>
      <c r="G1" s="15"/>
      <c r="H1" s="15"/>
    </row>
    <row r="2" spans="1:8" ht="28">
      <c r="B2" s="1" t="s">
        <v>69</v>
      </c>
    </row>
    <row r="3" spans="1:8" ht="23">
      <c r="B3" s="4" t="s">
        <v>2</v>
      </c>
    </row>
    <row r="4" spans="1:8" ht="23">
      <c r="B4" s="4" t="s">
        <v>3</v>
      </c>
    </row>
    <row r="5" spans="1:8">
      <c r="A5" s="5"/>
      <c r="B5" s="5" t="s">
        <v>4</v>
      </c>
      <c r="C5" s="5" t="s">
        <v>70</v>
      </c>
      <c r="D5" s="7" t="s">
        <v>6</v>
      </c>
      <c r="E5" s="5" t="s">
        <v>7</v>
      </c>
      <c r="F5" s="5"/>
      <c r="G5" s="7" t="s">
        <v>8</v>
      </c>
      <c r="H5" s="7" t="s">
        <v>9</v>
      </c>
    </row>
    <row r="6" spans="1:8">
      <c r="A6" s="5"/>
      <c r="B6" s="5" t="s">
        <v>16</v>
      </c>
      <c r="C6" s="5">
        <v>1</v>
      </c>
      <c r="D6" s="7">
        <v>150</v>
      </c>
      <c r="E6" s="5">
        <v>137577</v>
      </c>
      <c r="F6" s="5"/>
      <c r="G6" s="7">
        <v>150</v>
      </c>
      <c r="H6" s="7">
        <f>D6-G6</f>
        <v>0</v>
      </c>
    </row>
    <row r="7" spans="1:8">
      <c r="A7" s="5"/>
      <c r="B7" s="5" t="s">
        <v>71</v>
      </c>
      <c r="C7" s="5">
        <v>1</v>
      </c>
      <c r="D7" s="7">
        <v>150</v>
      </c>
      <c r="E7" s="5">
        <v>1066419</v>
      </c>
      <c r="F7" s="5"/>
      <c r="G7" s="7">
        <v>150</v>
      </c>
      <c r="H7" s="7">
        <f t="shared" ref="H7:H21" si="0">D7-G7</f>
        <v>0</v>
      </c>
    </row>
    <row r="8" spans="1:8">
      <c r="A8" s="5"/>
      <c r="B8" s="5" t="s">
        <v>12</v>
      </c>
      <c r="C8" s="5">
        <v>1</v>
      </c>
      <c r="D8" s="7">
        <v>150</v>
      </c>
      <c r="E8" s="5">
        <v>39148</v>
      </c>
      <c r="F8" s="5"/>
      <c r="G8" s="7">
        <v>150</v>
      </c>
      <c r="H8" s="7">
        <f t="shared" si="0"/>
        <v>0</v>
      </c>
    </row>
    <row r="9" spans="1:8">
      <c r="A9" s="5"/>
      <c r="B9" s="5" t="s">
        <v>17</v>
      </c>
      <c r="C9" s="5">
        <v>1</v>
      </c>
      <c r="D9" s="7">
        <v>150</v>
      </c>
      <c r="E9" s="5">
        <v>9338</v>
      </c>
      <c r="F9" s="5"/>
      <c r="G9" s="7">
        <v>150</v>
      </c>
      <c r="H9" s="7">
        <f t="shared" si="0"/>
        <v>0</v>
      </c>
    </row>
    <row r="10" spans="1:8">
      <c r="A10" s="5"/>
      <c r="B10" s="5" t="s">
        <v>13</v>
      </c>
      <c r="C10" s="5">
        <v>2</v>
      </c>
      <c r="D10" s="7">
        <v>300</v>
      </c>
      <c r="E10" s="5">
        <v>78109191</v>
      </c>
      <c r="F10" s="5"/>
      <c r="G10" s="7">
        <v>300</v>
      </c>
      <c r="H10" s="7">
        <f t="shared" si="0"/>
        <v>0</v>
      </c>
    </row>
    <row r="11" spans="1:8">
      <c r="A11" s="5"/>
      <c r="B11" s="5" t="s">
        <v>72</v>
      </c>
      <c r="C11" s="5">
        <v>1</v>
      </c>
      <c r="D11" s="7">
        <v>150</v>
      </c>
      <c r="E11" s="5">
        <v>107920</v>
      </c>
      <c r="F11" s="5"/>
      <c r="G11" s="7">
        <v>150</v>
      </c>
      <c r="H11" s="7">
        <f t="shared" si="0"/>
        <v>0</v>
      </c>
    </row>
    <row r="12" spans="1:8">
      <c r="A12" s="5"/>
      <c r="B12" s="5" t="s">
        <v>73</v>
      </c>
      <c r="C12" s="5">
        <v>2</v>
      </c>
      <c r="D12" s="7">
        <v>300</v>
      </c>
      <c r="E12" s="5">
        <v>3590</v>
      </c>
      <c r="F12" s="5"/>
      <c r="G12" s="7">
        <v>300</v>
      </c>
      <c r="H12" s="7">
        <f t="shared" si="0"/>
        <v>0</v>
      </c>
    </row>
    <row r="13" spans="1:8">
      <c r="A13" s="5"/>
      <c r="B13" s="5" t="s">
        <v>21</v>
      </c>
      <c r="C13" s="5">
        <v>2</v>
      </c>
      <c r="D13" s="7">
        <v>300</v>
      </c>
      <c r="E13" s="5">
        <v>121146</v>
      </c>
      <c r="F13" s="5"/>
      <c r="G13" s="7">
        <v>300</v>
      </c>
      <c r="H13" s="7">
        <f t="shared" si="0"/>
        <v>0</v>
      </c>
    </row>
    <row r="14" spans="1:8">
      <c r="A14" s="5"/>
      <c r="B14" s="5" t="s">
        <v>23</v>
      </c>
      <c r="C14" s="5">
        <v>2</v>
      </c>
      <c r="D14" s="7">
        <v>300</v>
      </c>
      <c r="E14" s="5" t="s">
        <v>74</v>
      </c>
      <c r="F14" s="5"/>
      <c r="G14" s="7">
        <v>300</v>
      </c>
      <c r="H14" s="7">
        <f t="shared" si="0"/>
        <v>0</v>
      </c>
    </row>
    <row r="15" spans="1:8">
      <c r="A15" s="5"/>
      <c r="B15" s="5" t="s">
        <v>75</v>
      </c>
      <c r="C15" s="5">
        <v>1</v>
      </c>
      <c r="D15" s="7">
        <v>150</v>
      </c>
      <c r="E15" s="16">
        <v>109624</v>
      </c>
      <c r="F15" s="16"/>
      <c r="G15" s="7">
        <v>150</v>
      </c>
      <c r="H15" s="7">
        <f t="shared" si="0"/>
        <v>0</v>
      </c>
    </row>
    <row r="16" spans="1:8">
      <c r="A16" s="5"/>
      <c r="B16" s="5" t="s">
        <v>76</v>
      </c>
      <c r="C16" s="5">
        <v>1</v>
      </c>
      <c r="D16" s="7">
        <v>150</v>
      </c>
      <c r="E16" s="5">
        <v>129957</v>
      </c>
      <c r="F16" s="5"/>
      <c r="G16" s="7">
        <v>150</v>
      </c>
      <c r="H16" s="7">
        <f t="shared" si="0"/>
        <v>0</v>
      </c>
    </row>
    <row r="17" spans="1:8">
      <c r="A17" s="5"/>
      <c r="B17" s="5" t="s">
        <v>24</v>
      </c>
      <c r="C17" s="5">
        <v>1</v>
      </c>
      <c r="D17" s="7">
        <v>150</v>
      </c>
      <c r="E17" s="5">
        <v>213160</v>
      </c>
      <c r="F17" s="5"/>
      <c r="G17" s="7">
        <v>150</v>
      </c>
      <c r="H17" s="7">
        <f t="shared" si="0"/>
        <v>0</v>
      </c>
    </row>
    <row r="18" spans="1:8">
      <c r="A18" s="5"/>
      <c r="B18" s="5" t="s">
        <v>20</v>
      </c>
      <c r="C18" s="5">
        <v>2</v>
      </c>
      <c r="D18" s="7">
        <v>300</v>
      </c>
      <c r="E18" s="5">
        <v>251447</v>
      </c>
      <c r="F18" s="5"/>
      <c r="G18" s="7">
        <v>300</v>
      </c>
      <c r="H18" s="7">
        <f t="shared" si="0"/>
        <v>0</v>
      </c>
    </row>
    <row r="19" spans="1:8">
      <c r="A19" s="5"/>
      <c r="B19" s="5" t="s">
        <v>77</v>
      </c>
      <c r="C19" s="5">
        <v>1</v>
      </c>
      <c r="D19" s="7">
        <v>150</v>
      </c>
      <c r="E19" s="5">
        <v>2717</v>
      </c>
      <c r="F19" s="5"/>
      <c r="G19" s="7">
        <v>150</v>
      </c>
      <c r="H19" s="7">
        <f t="shared" si="0"/>
        <v>0</v>
      </c>
    </row>
    <row r="20" spans="1:8">
      <c r="A20" s="5"/>
      <c r="B20" s="5" t="s">
        <v>78</v>
      </c>
      <c r="C20" s="5">
        <v>1</v>
      </c>
      <c r="D20" s="7">
        <v>150</v>
      </c>
      <c r="E20" s="5">
        <v>15384</v>
      </c>
      <c r="F20" s="5"/>
      <c r="G20" s="7">
        <v>150</v>
      </c>
      <c r="H20" s="7">
        <f t="shared" si="0"/>
        <v>0</v>
      </c>
    </row>
    <row r="21" spans="1:8">
      <c r="A21" s="5"/>
      <c r="B21" s="5" t="s">
        <v>19</v>
      </c>
      <c r="C21" s="5">
        <v>1</v>
      </c>
      <c r="D21" s="7">
        <v>150</v>
      </c>
      <c r="E21" s="5">
        <v>107588</v>
      </c>
      <c r="F21" s="5"/>
      <c r="G21" s="7">
        <v>150</v>
      </c>
      <c r="H21" s="7">
        <f t="shared" si="0"/>
        <v>0</v>
      </c>
    </row>
    <row r="22" spans="1:8">
      <c r="A22" s="5"/>
      <c r="B22" s="5" t="s">
        <v>25</v>
      </c>
      <c r="C22" s="5">
        <f>SUM(C6:C21)</f>
        <v>21</v>
      </c>
      <c r="D22" s="7">
        <f>SUM(D6:D21)</f>
        <v>3150</v>
      </c>
      <c r="E22" s="5"/>
      <c r="F22" s="5"/>
      <c r="G22" s="7">
        <f>SUM(G6:G21)</f>
        <v>3150</v>
      </c>
      <c r="H22" s="7">
        <f>SUM(H6:H21)</f>
        <v>0</v>
      </c>
    </row>
    <row r="23" spans="1:8">
      <c r="A23" s="5"/>
      <c r="B23" s="5" t="s">
        <v>26</v>
      </c>
      <c r="C23" s="5"/>
      <c r="D23" s="7"/>
      <c r="E23" s="5"/>
      <c r="F23" s="5"/>
      <c r="G23" s="7"/>
      <c r="H23" s="7"/>
    </row>
    <row r="24" spans="1:8">
      <c r="A24" s="5"/>
      <c r="B24" s="5" t="s">
        <v>27</v>
      </c>
      <c r="C24" s="5"/>
      <c r="D24" s="7"/>
      <c r="E24" s="5" t="s">
        <v>27</v>
      </c>
      <c r="F24" s="5"/>
      <c r="G24" s="7"/>
      <c r="H24" s="7"/>
    </row>
    <row r="25" spans="1:8">
      <c r="A25" s="5"/>
      <c r="B25" s="5" t="s">
        <v>79</v>
      </c>
      <c r="C25" s="5"/>
      <c r="D25" s="7">
        <v>150</v>
      </c>
      <c r="E25" s="7">
        <v>10.97</v>
      </c>
      <c r="F25" s="7"/>
      <c r="G25" s="7">
        <f>D25+E25</f>
        <v>160.97</v>
      </c>
      <c r="H25" s="7"/>
    </row>
    <row r="26" spans="1:8">
      <c r="A26" s="5"/>
      <c r="B26" s="5" t="s">
        <v>80</v>
      </c>
      <c r="C26" s="5" t="s">
        <v>81</v>
      </c>
      <c r="D26" s="7"/>
      <c r="E26" s="7">
        <v>43.37</v>
      </c>
      <c r="F26" s="7"/>
      <c r="G26" s="7">
        <v>43.37</v>
      </c>
      <c r="H26" s="7"/>
    </row>
    <row r="27" spans="1:8">
      <c r="A27" s="5"/>
      <c r="B27" s="5" t="s">
        <v>33</v>
      </c>
      <c r="C27" s="5"/>
      <c r="D27" s="7"/>
      <c r="E27" s="7">
        <v>125</v>
      </c>
      <c r="F27" s="7"/>
      <c r="G27" s="7">
        <v>125</v>
      </c>
      <c r="H27" s="7"/>
    </row>
    <row r="28" spans="1:8">
      <c r="A28" s="5"/>
      <c r="B28" s="5" t="s">
        <v>82</v>
      </c>
      <c r="C28" s="5"/>
      <c r="D28" s="7"/>
      <c r="E28" s="7">
        <v>81.83</v>
      </c>
      <c r="F28" s="7"/>
      <c r="G28" s="7">
        <v>82.83</v>
      </c>
      <c r="H28" s="7"/>
    </row>
    <row r="29" spans="1:8">
      <c r="A29" s="5"/>
      <c r="B29" s="5" t="s">
        <v>30</v>
      </c>
      <c r="C29" s="5"/>
      <c r="D29" s="7"/>
      <c r="E29" s="7">
        <v>18.329999999999998</v>
      </c>
      <c r="F29" s="7"/>
      <c r="G29" s="7">
        <v>18.329999999999998</v>
      </c>
      <c r="H29" s="7"/>
    </row>
    <row r="30" spans="1:8">
      <c r="A30" s="5"/>
      <c r="B30" s="5" t="s">
        <v>83</v>
      </c>
      <c r="C30" s="5"/>
      <c r="D30" s="7">
        <f>55.54+68</f>
        <v>123.53999999999999</v>
      </c>
      <c r="E30" s="7">
        <v>123.54</v>
      </c>
      <c r="F30" s="7"/>
      <c r="G30" s="7">
        <v>123.54</v>
      </c>
      <c r="H30" s="7"/>
    </row>
    <row r="31" spans="1:8">
      <c r="A31" s="5"/>
      <c r="B31" s="5"/>
      <c r="C31" s="5"/>
      <c r="D31" s="7" t="s">
        <v>35</v>
      </c>
      <c r="E31" s="7" t="s">
        <v>36</v>
      </c>
      <c r="F31" s="7" t="s">
        <v>84</v>
      </c>
      <c r="G31" s="7"/>
      <c r="H31" s="7"/>
    </row>
    <row r="32" spans="1:8">
      <c r="A32" s="5"/>
      <c r="B32" s="5" t="s">
        <v>85</v>
      </c>
      <c r="C32" s="13">
        <v>196</v>
      </c>
      <c r="D32" s="7">
        <v>312.5</v>
      </c>
      <c r="E32" s="7">
        <f>C32*0.535</f>
        <v>104.86</v>
      </c>
      <c r="F32" s="7">
        <v>80.08</v>
      </c>
      <c r="G32" s="7">
        <f>D32+E32+F32</f>
        <v>497.44</v>
      </c>
      <c r="H32" s="7"/>
    </row>
    <row r="33" spans="1:8">
      <c r="A33" s="5"/>
      <c r="B33" s="5" t="s">
        <v>86</v>
      </c>
      <c r="C33" s="13">
        <v>200</v>
      </c>
      <c r="D33" s="7">
        <v>312.5</v>
      </c>
      <c r="E33" s="7">
        <f t="shared" ref="E33:E36" si="1">C33*0.535</f>
        <v>107</v>
      </c>
      <c r="F33" s="7">
        <v>98.88</v>
      </c>
      <c r="G33" s="7">
        <f t="shared" ref="G33:G36" si="2">D33+E33+F33</f>
        <v>518.38</v>
      </c>
      <c r="H33" s="7"/>
    </row>
    <row r="34" spans="1:8">
      <c r="A34" s="5"/>
      <c r="B34" s="5" t="s">
        <v>87</v>
      </c>
      <c r="C34" s="13">
        <v>90</v>
      </c>
      <c r="D34" s="7">
        <v>312.5</v>
      </c>
      <c r="E34" s="7">
        <f t="shared" si="1"/>
        <v>48.150000000000006</v>
      </c>
      <c r="F34" s="7"/>
      <c r="G34" s="7">
        <f t="shared" si="2"/>
        <v>360.65</v>
      </c>
      <c r="H34" s="7"/>
    </row>
    <row r="35" spans="1:8">
      <c r="A35" s="5"/>
      <c r="B35" s="5" t="s">
        <v>88</v>
      </c>
      <c r="C35" s="13">
        <v>76</v>
      </c>
      <c r="D35" s="7">
        <v>312.5</v>
      </c>
      <c r="E35" s="7">
        <f t="shared" si="1"/>
        <v>40.660000000000004</v>
      </c>
      <c r="F35" s="7"/>
      <c r="G35" s="7">
        <f t="shared" si="2"/>
        <v>353.16</v>
      </c>
      <c r="H35" s="7"/>
    </row>
    <row r="36" spans="1:8">
      <c r="A36" s="5"/>
      <c r="B36" s="5" t="s">
        <v>89</v>
      </c>
      <c r="C36" s="13">
        <v>184</v>
      </c>
      <c r="D36" s="7">
        <v>312.5</v>
      </c>
      <c r="E36" s="7">
        <f t="shared" si="1"/>
        <v>98.440000000000012</v>
      </c>
      <c r="F36" s="7">
        <v>80.08</v>
      </c>
      <c r="G36" s="7">
        <f t="shared" si="2"/>
        <v>491.02</v>
      </c>
      <c r="H36" s="7"/>
    </row>
    <row r="37" spans="1:8">
      <c r="A37" s="5"/>
      <c r="B37" s="5"/>
      <c r="C37" s="7"/>
      <c r="D37" s="7"/>
      <c r="E37" s="5"/>
      <c r="F37" s="5"/>
      <c r="G37" s="7"/>
      <c r="H37" s="7"/>
    </row>
    <row r="38" spans="1:8">
      <c r="A38" s="5"/>
      <c r="B38" s="5" t="s">
        <v>42</v>
      </c>
      <c r="C38" s="5"/>
      <c r="D38" s="7">
        <f>SUM(D32:D37)</f>
        <v>1562.5</v>
      </c>
      <c r="E38" s="7">
        <f>SUM(E32:E36)</f>
        <v>399.11</v>
      </c>
      <c r="F38" s="7">
        <f>SUM(F32:F36)</f>
        <v>259.03999999999996</v>
      </c>
      <c r="G38" s="7">
        <f>SUM(G25:G37)</f>
        <v>2774.69</v>
      </c>
      <c r="H38" s="7"/>
    </row>
    <row r="39" spans="1:8">
      <c r="A39" s="5"/>
      <c r="B39" s="5" t="s">
        <v>90</v>
      </c>
      <c r="C39" s="5"/>
      <c r="D39" s="7"/>
      <c r="E39" s="7"/>
      <c r="F39" s="7"/>
      <c r="G39" s="7"/>
      <c r="H39" s="7">
        <f>SUM(H22)</f>
        <v>0</v>
      </c>
    </row>
    <row r="40" spans="1:8">
      <c r="A40" s="5"/>
      <c r="B40" s="5" t="s">
        <v>44</v>
      </c>
      <c r="C40" s="5"/>
      <c r="D40" s="7"/>
      <c r="E40" s="7"/>
      <c r="F40" s="7"/>
      <c r="G40" s="7">
        <f>G22-G38</f>
        <v>375.30999999999995</v>
      </c>
      <c r="H40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5" workbookViewId="0">
      <selection sqref="A1:XFD1048576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1:7" ht="28">
      <c r="B1" s="1" t="s">
        <v>0</v>
      </c>
    </row>
    <row r="2" spans="1:7" ht="28">
      <c r="B2" s="1" t="s">
        <v>91</v>
      </c>
    </row>
    <row r="3" spans="1:7" ht="25">
      <c r="C3" s="14" t="s">
        <v>92</v>
      </c>
    </row>
    <row r="5" spans="1:7">
      <c r="B5" t="s">
        <v>4</v>
      </c>
      <c r="C5" t="s">
        <v>70</v>
      </c>
      <c r="D5" s="3" t="s">
        <v>6</v>
      </c>
      <c r="E5" t="s">
        <v>7</v>
      </c>
      <c r="F5" s="3" t="s">
        <v>8</v>
      </c>
      <c r="G5" s="3" t="s">
        <v>9</v>
      </c>
    </row>
    <row r="6" spans="1:7">
      <c r="A6" s="5"/>
      <c r="B6" s="5" t="s">
        <v>93</v>
      </c>
      <c r="C6" s="5">
        <v>1</v>
      </c>
      <c r="D6" s="7">
        <v>150</v>
      </c>
      <c r="E6" s="5">
        <v>213160</v>
      </c>
      <c r="F6" s="7">
        <v>150</v>
      </c>
      <c r="G6" s="7">
        <f>D6-F6</f>
        <v>0</v>
      </c>
    </row>
    <row r="7" spans="1:7">
      <c r="A7" s="5"/>
      <c r="B7" s="5" t="s">
        <v>94</v>
      </c>
      <c r="C7" s="5">
        <v>1</v>
      </c>
      <c r="D7" s="7">
        <v>150</v>
      </c>
      <c r="E7" s="5">
        <v>77157904</v>
      </c>
      <c r="F7" s="7">
        <v>150</v>
      </c>
      <c r="G7" s="7">
        <f t="shared" ref="G7:G19" si="0">D7-F7</f>
        <v>0</v>
      </c>
    </row>
    <row r="8" spans="1:7">
      <c r="A8" s="5"/>
      <c r="B8" s="5" t="s">
        <v>95</v>
      </c>
      <c r="C8" s="5">
        <v>1</v>
      </c>
      <c r="D8" s="7">
        <v>150</v>
      </c>
      <c r="E8" s="5">
        <v>116620</v>
      </c>
      <c r="F8" s="7">
        <v>150</v>
      </c>
      <c r="G8" s="7">
        <f t="shared" si="0"/>
        <v>0</v>
      </c>
    </row>
    <row r="9" spans="1:7">
      <c r="A9" s="5"/>
      <c r="B9" s="5" t="s">
        <v>96</v>
      </c>
      <c r="C9" s="5">
        <v>3</v>
      </c>
      <c r="D9" s="7">
        <v>450</v>
      </c>
      <c r="E9" s="5">
        <v>3591</v>
      </c>
      <c r="F9" s="7">
        <v>450</v>
      </c>
      <c r="G9" s="7">
        <f t="shared" si="0"/>
        <v>0</v>
      </c>
    </row>
    <row r="10" spans="1:7">
      <c r="A10" s="5"/>
      <c r="B10" s="5" t="s">
        <v>97</v>
      </c>
      <c r="C10" s="5">
        <v>2</v>
      </c>
      <c r="D10" s="7">
        <v>300</v>
      </c>
      <c r="E10" s="5">
        <v>403139</v>
      </c>
      <c r="F10" s="7">
        <v>300</v>
      </c>
      <c r="G10" s="7">
        <f t="shared" si="0"/>
        <v>0</v>
      </c>
    </row>
    <row r="11" spans="1:7">
      <c r="A11" s="5"/>
      <c r="B11" s="5" t="s">
        <v>98</v>
      </c>
      <c r="C11" s="5">
        <v>1</v>
      </c>
      <c r="D11" s="7">
        <v>150</v>
      </c>
      <c r="E11" s="5">
        <v>55717</v>
      </c>
      <c r="F11" s="7">
        <v>150</v>
      </c>
      <c r="G11" s="7">
        <f t="shared" si="0"/>
        <v>0</v>
      </c>
    </row>
    <row r="12" spans="1:7">
      <c r="A12" s="5"/>
      <c r="B12" s="5" t="s">
        <v>99</v>
      </c>
      <c r="C12" s="5">
        <v>1</v>
      </c>
      <c r="D12" s="7">
        <v>150</v>
      </c>
      <c r="E12" s="5">
        <v>109624</v>
      </c>
      <c r="F12" s="7">
        <v>150</v>
      </c>
      <c r="G12" s="7">
        <f t="shared" si="0"/>
        <v>0</v>
      </c>
    </row>
    <row r="13" spans="1:7">
      <c r="A13" s="5"/>
      <c r="B13" s="5" t="s">
        <v>100</v>
      </c>
      <c r="C13" s="5">
        <v>1</v>
      </c>
      <c r="D13" s="7">
        <v>150</v>
      </c>
      <c r="E13" s="5">
        <v>1066681</v>
      </c>
      <c r="F13" s="7">
        <v>150</v>
      </c>
      <c r="G13" s="7">
        <f t="shared" si="0"/>
        <v>0</v>
      </c>
    </row>
    <row r="14" spans="1:7">
      <c r="A14" s="5"/>
      <c r="B14" s="5" t="s">
        <v>101</v>
      </c>
      <c r="C14" s="5">
        <v>1</v>
      </c>
      <c r="D14" s="7">
        <v>150</v>
      </c>
      <c r="E14" s="5">
        <v>3042</v>
      </c>
      <c r="F14" s="7">
        <v>150</v>
      </c>
      <c r="G14" s="7">
        <f t="shared" si="0"/>
        <v>0</v>
      </c>
    </row>
    <row r="15" spans="1:7">
      <c r="A15" s="5"/>
      <c r="B15" s="5" t="s">
        <v>102</v>
      </c>
      <c r="C15" s="5">
        <v>1</v>
      </c>
      <c r="D15" s="7">
        <v>150</v>
      </c>
      <c r="E15" s="5">
        <v>1066419</v>
      </c>
      <c r="F15" s="7">
        <v>150</v>
      </c>
      <c r="G15" s="7">
        <f t="shared" si="0"/>
        <v>0</v>
      </c>
    </row>
    <row r="16" spans="1:7">
      <c r="A16" s="5"/>
      <c r="B16" s="5" t="s">
        <v>103</v>
      </c>
      <c r="C16" s="5">
        <v>2</v>
      </c>
      <c r="D16" s="7">
        <v>300</v>
      </c>
      <c r="E16" s="5">
        <v>1066681</v>
      </c>
      <c r="F16" s="7">
        <v>300</v>
      </c>
      <c r="G16" s="7">
        <f t="shared" si="0"/>
        <v>0</v>
      </c>
    </row>
    <row r="17" spans="1:8">
      <c r="A17" s="5"/>
      <c r="B17" s="5" t="s">
        <v>104</v>
      </c>
      <c r="C17" s="5">
        <v>1</v>
      </c>
      <c r="D17" s="7">
        <v>150</v>
      </c>
      <c r="E17" s="5">
        <v>129957</v>
      </c>
      <c r="F17" s="7">
        <v>150</v>
      </c>
      <c r="G17" s="7">
        <f t="shared" si="0"/>
        <v>0</v>
      </c>
    </row>
    <row r="18" spans="1:8">
      <c r="A18" s="5"/>
      <c r="B18" s="17" t="s">
        <v>105</v>
      </c>
      <c r="C18" s="17">
        <v>1</v>
      </c>
      <c r="D18" s="7">
        <v>150</v>
      </c>
      <c r="E18" s="5">
        <v>251203</v>
      </c>
      <c r="F18" s="7">
        <v>150</v>
      </c>
      <c r="G18" s="7">
        <f t="shared" si="0"/>
        <v>0</v>
      </c>
    </row>
    <row r="19" spans="1:8">
      <c r="A19" s="5"/>
      <c r="B19" s="17" t="s">
        <v>106</v>
      </c>
      <c r="C19" s="17">
        <v>1</v>
      </c>
      <c r="D19" s="7">
        <v>150</v>
      </c>
      <c r="E19" s="5">
        <v>78401483</v>
      </c>
      <c r="F19" s="7">
        <v>150</v>
      </c>
      <c r="G19" s="7">
        <f t="shared" si="0"/>
        <v>0</v>
      </c>
    </row>
    <row r="20" spans="1:8">
      <c r="A20" s="5"/>
      <c r="B20" s="5"/>
      <c r="C20" s="5"/>
      <c r="D20" s="7"/>
      <c r="E20" s="5"/>
      <c r="F20" s="7"/>
      <c r="G20" s="7"/>
    </row>
    <row r="21" spans="1:8">
      <c r="A21" s="5"/>
      <c r="B21" s="5" t="s">
        <v>25</v>
      </c>
      <c r="C21" s="5">
        <f>SUM(C6:C20)</f>
        <v>18</v>
      </c>
      <c r="D21" s="7">
        <f>SUM(D6:D20)</f>
        <v>2700</v>
      </c>
      <c r="E21" s="5"/>
      <c r="F21" s="7">
        <f>SUM(F6:F20)</f>
        <v>2700</v>
      </c>
      <c r="G21" s="7"/>
    </row>
    <row r="22" spans="1:8">
      <c r="A22" s="5"/>
      <c r="B22" s="5" t="s">
        <v>26</v>
      </c>
      <c r="C22" s="5"/>
      <c r="D22" s="7"/>
      <c r="E22" s="5"/>
      <c r="F22" s="7"/>
      <c r="G22" s="7">
        <f>SUM(G6:G20)</f>
        <v>0</v>
      </c>
    </row>
    <row r="23" spans="1:8">
      <c r="A23" s="18"/>
      <c r="B23" s="18"/>
      <c r="C23" s="18"/>
      <c r="D23" s="19"/>
      <c r="E23" s="18"/>
      <c r="F23" s="19"/>
      <c r="G23" s="19"/>
    </row>
    <row r="24" spans="1:8">
      <c r="A24" s="5"/>
      <c r="B24" s="5" t="s">
        <v>27</v>
      </c>
      <c r="C24" s="5"/>
      <c r="D24" s="7"/>
      <c r="E24" s="5"/>
      <c r="F24" s="7"/>
      <c r="G24" s="7"/>
    </row>
    <row r="25" spans="1:8">
      <c r="A25" s="5"/>
      <c r="B25" s="5"/>
      <c r="C25" s="5"/>
      <c r="D25" s="7"/>
      <c r="E25" s="5"/>
      <c r="F25" s="7"/>
      <c r="G25" s="7"/>
    </row>
    <row r="26" spans="1:8">
      <c r="A26" s="5"/>
      <c r="B26" s="5" t="s">
        <v>107</v>
      </c>
      <c r="C26" s="5"/>
      <c r="D26" s="7">
        <v>150</v>
      </c>
      <c r="E26" s="7">
        <v>18.11</v>
      </c>
      <c r="F26" s="7">
        <f>D26+E26</f>
        <v>168.11</v>
      </c>
      <c r="G26" s="7"/>
      <c r="H26" s="3">
        <f>F26+F28</f>
        <v>249.96</v>
      </c>
    </row>
    <row r="27" spans="1:8">
      <c r="A27" s="5"/>
      <c r="B27" s="5" t="s">
        <v>108</v>
      </c>
      <c r="C27" s="5"/>
      <c r="D27" s="7"/>
      <c r="E27" s="7">
        <v>220</v>
      </c>
      <c r="F27" s="7">
        <f t="shared" ref="F27:F28" si="1">D27+E27</f>
        <v>220</v>
      </c>
      <c r="G27" s="7"/>
    </row>
    <row r="28" spans="1:8">
      <c r="A28" s="5"/>
      <c r="B28" s="5" t="s">
        <v>109</v>
      </c>
      <c r="C28" s="5"/>
      <c r="D28" s="7"/>
      <c r="E28" s="7">
        <v>81.849999999999994</v>
      </c>
      <c r="F28" s="7">
        <f t="shared" si="1"/>
        <v>81.849999999999994</v>
      </c>
      <c r="G28" s="7"/>
    </row>
    <row r="29" spans="1:8">
      <c r="A29" s="5"/>
      <c r="B29" s="5" t="s">
        <v>110</v>
      </c>
      <c r="C29" s="5"/>
      <c r="D29" s="7"/>
      <c r="E29" s="7">
        <v>125</v>
      </c>
      <c r="F29" s="7">
        <v>125</v>
      </c>
      <c r="G29" s="7"/>
    </row>
    <row r="30" spans="1:8">
      <c r="A30" s="5"/>
      <c r="B30" s="5" t="s">
        <v>111</v>
      </c>
      <c r="C30" s="5"/>
      <c r="D30" s="7"/>
      <c r="E30" s="7"/>
      <c r="F30" s="7">
        <v>133.49</v>
      </c>
      <c r="G30" s="7"/>
    </row>
    <row r="31" spans="1:8">
      <c r="A31" s="5"/>
      <c r="B31" s="5" t="s">
        <v>34</v>
      </c>
      <c r="C31" s="5"/>
      <c r="D31" s="7"/>
      <c r="E31" s="7">
        <v>12.29</v>
      </c>
      <c r="F31" s="7">
        <v>12.29</v>
      </c>
      <c r="G31" s="7"/>
    </row>
    <row r="32" spans="1:8">
      <c r="A32" s="5"/>
      <c r="B32" s="5"/>
      <c r="C32" s="5" t="s">
        <v>112</v>
      </c>
      <c r="D32" s="7" t="s">
        <v>35</v>
      </c>
      <c r="E32" s="7" t="s">
        <v>36</v>
      </c>
      <c r="F32" s="7"/>
      <c r="G32" s="7"/>
    </row>
    <row r="33" spans="1:7">
      <c r="A33" s="5"/>
      <c r="B33" s="5" t="s">
        <v>113</v>
      </c>
      <c r="C33" s="5">
        <v>95.4</v>
      </c>
      <c r="D33" s="7">
        <v>250</v>
      </c>
      <c r="E33" s="7">
        <f>C33*0.535</f>
        <v>51.039000000000009</v>
      </c>
      <c r="F33" s="7">
        <f>D33+E33</f>
        <v>301.03899999999999</v>
      </c>
      <c r="G33" s="7"/>
    </row>
    <row r="34" spans="1:7">
      <c r="A34" s="5"/>
      <c r="B34" s="5" t="s">
        <v>114</v>
      </c>
      <c r="C34" s="5">
        <v>82</v>
      </c>
      <c r="D34" s="7">
        <v>250</v>
      </c>
      <c r="E34" s="7">
        <f t="shared" ref="E34:E36" si="2">C34*0.535</f>
        <v>43.870000000000005</v>
      </c>
      <c r="F34" s="7">
        <f t="shared" ref="F34:F36" si="3">D34+E34</f>
        <v>293.87</v>
      </c>
      <c r="G34" s="7"/>
    </row>
    <row r="35" spans="1:7">
      <c r="A35" s="5"/>
      <c r="B35" s="5" t="s">
        <v>115</v>
      </c>
      <c r="C35" s="5">
        <v>177.4</v>
      </c>
      <c r="D35" s="7">
        <v>250</v>
      </c>
      <c r="E35" s="7">
        <f t="shared" si="2"/>
        <v>94.909000000000006</v>
      </c>
      <c r="F35" s="7">
        <f t="shared" si="3"/>
        <v>344.90899999999999</v>
      </c>
      <c r="G35" s="7"/>
    </row>
    <row r="36" spans="1:7">
      <c r="A36" s="5"/>
      <c r="B36" s="5" t="s">
        <v>116</v>
      </c>
      <c r="C36" s="5">
        <v>57</v>
      </c>
      <c r="D36" s="7">
        <v>250</v>
      </c>
      <c r="E36" s="7">
        <f t="shared" si="2"/>
        <v>30.495000000000001</v>
      </c>
      <c r="F36" s="7">
        <f t="shared" si="3"/>
        <v>280.495</v>
      </c>
      <c r="G36" s="7"/>
    </row>
    <row r="37" spans="1:7">
      <c r="A37" s="5"/>
      <c r="B37" s="5"/>
      <c r="C37" s="5"/>
      <c r="D37" s="7"/>
      <c r="E37" s="7"/>
      <c r="F37" s="7"/>
      <c r="G37" s="7"/>
    </row>
    <row r="38" spans="1:7">
      <c r="A38" s="5"/>
      <c r="B38" s="5" t="s">
        <v>42</v>
      </c>
      <c r="C38" s="5"/>
      <c r="D38" s="7"/>
      <c r="E38" s="7"/>
      <c r="F38" s="7">
        <f>SUM(F26:F37)</f>
        <v>1961.0529999999999</v>
      </c>
      <c r="G38" s="7"/>
    </row>
    <row r="39" spans="1:7">
      <c r="A39" s="5"/>
      <c r="B39" s="5" t="s">
        <v>43</v>
      </c>
      <c r="C39" s="5"/>
      <c r="D39" s="7"/>
      <c r="E39" s="7"/>
      <c r="F39" s="7"/>
      <c r="G39" s="7">
        <f>G22</f>
        <v>0</v>
      </c>
    </row>
    <row r="40" spans="1:7">
      <c r="A40" s="5"/>
      <c r="B40" s="5" t="s">
        <v>44</v>
      </c>
      <c r="C40" s="5"/>
      <c r="D40" s="7"/>
      <c r="E40" s="7"/>
      <c r="F40" s="7">
        <f>F21-F38</f>
        <v>738.94700000000012</v>
      </c>
      <c r="G40" s="7"/>
    </row>
    <row r="42" spans="1:7">
      <c r="B42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XFD1048576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2:7" ht="28">
      <c r="B1" s="1" t="s">
        <v>0</v>
      </c>
    </row>
    <row r="2" spans="2:7" ht="28">
      <c r="B2" s="1" t="s">
        <v>117</v>
      </c>
    </row>
    <row r="3" spans="2:7" ht="25">
      <c r="C3" s="14" t="s">
        <v>118</v>
      </c>
    </row>
    <row r="5" spans="2:7">
      <c r="B5" t="s">
        <v>4</v>
      </c>
      <c r="C5" t="s">
        <v>70</v>
      </c>
      <c r="D5" s="3" t="s">
        <v>6</v>
      </c>
      <c r="E5" t="s">
        <v>7</v>
      </c>
      <c r="F5" s="3" t="s">
        <v>8</v>
      </c>
      <c r="G5" s="3" t="s">
        <v>9</v>
      </c>
    </row>
    <row r="6" spans="2:7">
      <c r="B6" s="5" t="s">
        <v>119</v>
      </c>
      <c r="C6" s="5">
        <v>1</v>
      </c>
      <c r="D6" s="7">
        <v>150</v>
      </c>
      <c r="E6" s="5">
        <v>129957</v>
      </c>
      <c r="F6" s="7">
        <v>150</v>
      </c>
      <c r="G6" s="7">
        <f>D6-F6</f>
        <v>0</v>
      </c>
    </row>
    <row r="7" spans="2:7">
      <c r="B7" s="5" t="s">
        <v>120</v>
      </c>
      <c r="C7" s="5">
        <v>1</v>
      </c>
      <c r="D7" s="7">
        <v>150</v>
      </c>
      <c r="E7" s="5">
        <v>1066921</v>
      </c>
      <c r="F7" s="7">
        <v>150</v>
      </c>
      <c r="G7" s="7">
        <f t="shared" ref="G7:G21" si="0">D7-F7</f>
        <v>0</v>
      </c>
    </row>
    <row r="8" spans="2:7">
      <c r="B8" s="5" t="s">
        <v>121</v>
      </c>
      <c r="C8" s="5">
        <v>1</v>
      </c>
      <c r="D8" s="7">
        <v>150</v>
      </c>
      <c r="E8" s="5">
        <v>251203</v>
      </c>
      <c r="F8" s="7">
        <v>150</v>
      </c>
      <c r="G8" s="7">
        <f t="shared" si="0"/>
        <v>0</v>
      </c>
    </row>
    <row r="9" spans="2:7">
      <c r="B9" s="5" t="s">
        <v>122</v>
      </c>
      <c r="C9" s="5">
        <v>2</v>
      </c>
      <c r="D9" s="7">
        <v>300</v>
      </c>
      <c r="E9" s="5">
        <v>2703</v>
      </c>
      <c r="F9" s="7">
        <v>300</v>
      </c>
      <c r="G9" s="7">
        <f t="shared" si="0"/>
        <v>0</v>
      </c>
    </row>
    <row r="10" spans="2:7">
      <c r="B10" s="5" t="s">
        <v>123</v>
      </c>
      <c r="C10" s="5">
        <v>1</v>
      </c>
      <c r="D10" s="7">
        <v>150</v>
      </c>
      <c r="E10" s="5">
        <v>107588</v>
      </c>
      <c r="F10" s="7">
        <v>150</v>
      </c>
      <c r="G10" s="7">
        <f t="shared" si="0"/>
        <v>0</v>
      </c>
    </row>
    <row r="11" spans="2:7">
      <c r="B11" s="5" t="s">
        <v>124</v>
      </c>
      <c r="C11" s="5">
        <v>2</v>
      </c>
      <c r="D11" s="7">
        <v>300</v>
      </c>
      <c r="E11" s="5">
        <v>403528</v>
      </c>
      <c r="F11" s="7">
        <v>300</v>
      </c>
      <c r="G11" s="7">
        <f t="shared" si="0"/>
        <v>0</v>
      </c>
    </row>
    <row r="12" spans="2:7">
      <c r="B12" s="5" t="s">
        <v>125</v>
      </c>
      <c r="C12" s="5">
        <v>1</v>
      </c>
      <c r="D12" s="7">
        <v>150</v>
      </c>
      <c r="E12" s="5">
        <v>1215</v>
      </c>
      <c r="F12" s="7">
        <v>150</v>
      </c>
      <c r="G12" s="7">
        <f t="shared" si="0"/>
        <v>0</v>
      </c>
    </row>
    <row r="13" spans="2:7">
      <c r="B13" s="5" t="s">
        <v>126</v>
      </c>
      <c r="C13" s="5">
        <v>1</v>
      </c>
      <c r="D13" s="7">
        <v>150</v>
      </c>
      <c r="E13" s="5">
        <v>74109664</v>
      </c>
      <c r="F13" s="7">
        <v>150</v>
      </c>
      <c r="G13" s="7">
        <f t="shared" si="0"/>
        <v>0</v>
      </c>
    </row>
    <row r="14" spans="2:7">
      <c r="B14" s="5" t="s">
        <v>127</v>
      </c>
      <c r="C14" s="5">
        <v>1</v>
      </c>
      <c r="D14" s="7">
        <v>150</v>
      </c>
      <c r="E14" s="5">
        <v>1066419</v>
      </c>
      <c r="F14" s="7">
        <v>150</v>
      </c>
      <c r="G14" s="7">
        <f t="shared" si="0"/>
        <v>0</v>
      </c>
    </row>
    <row r="15" spans="2:7">
      <c r="B15" s="5" t="s">
        <v>128</v>
      </c>
      <c r="C15" s="5">
        <v>1</v>
      </c>
      <c r="D15" s="7">
        <v>150</v>
      </c>
      <c r="E15" s="5">
        <v>1066224</v>
      </c>
      <c r="F15" s="7">
        <v>150</v>
      </c>
      <c r="G15" s="7">
        <f t="shared" si="0"/>
        <v>0</v>
      </c>
    </row>
    <row r="16" spans="2:7">
      <c r="B16" s="5" t="s">
        <v>129</v>
      </c>
      <c r="C16" s="5">
        <v>1</v>
      </c>
      <c r="D16" s="7">
        <v>150</v>
      </c>
      <c r="E16" s="5">
        <v>213160</v>
      </c>
      <c r="F16" s="7">
        <v>150</v>
      </c>
      <c r="G16" s="7">
        <f t="shared" si="0"/>
        <v>0</v>
      </c>
    </row>
    <row r="17" spans="1:7">
      <c r="B17" s="5" t="s">
        <v>130</v>
      </c>
      <c r="C17" s="5">
        <v>1</v>
      </c>
      <c r="D17" s="7">
        <v>150</v>
      </c>
      <c r="E17" s="5">
        <v>109519</v>
      </c>
      <c r="F17" s="7">
        <v>150</v>
      </c>
      <c r="G17" s="7">
        <f t="shared" si="0"/>
        <v>0</v>
      </c>
    </row>
    <row r="18" spans="1:7">
      <c r="B18" s="5" t="s">
        <v>131</v>
      </c>
      <c r="C18" s="5">
        <v>1</v>
      </c>
      <c r="D18" s="7">
        <v>150</v>
      </c>
      <c r="E18" s="5">
        <v>116620</v>
      </c>
      <c r="F18" s="7">
        <v>150</v>
      </c>
      <c r="G18" s="7">
        <f t="shared" si="0"/>
        <v>0</v>
      </c>
    </row>
    <row r="19" spans="1:7">
      <c r="B19" s="5" t="s">
        <v>132</v>
      </c>
      <c r="C19" s="5">
        <v>1</v>
      </c>
      <c r="D19" s="7">
        <v>150</v>
      </c>
      <c r="E19" s="5">
        <v>2777</v>
      </c>
      <c r="F19" s="7">
        <v>150</v>
      </c>
      <c r="G19" s="7">
        <f t="shared" si="0"/>
        <v>0</v>
      </c>
    </row>
    <row r="20" spans="1:7">
      <c r="B20" s="5" t="s">
        <v>133</v>
      </c>
      <c r="C20" s="5">
        <v>1</v>
      </c>
      <c r="D20" s="7">
        <v>150</v>
      </c>
      <c r="E20" s="5">
        <v>251203</v>
      </c>
      <c r="F20" s="7">
        <v>150</v>
      </c>
      <c r="G20" s="7">
        <f t="shared" si="0"/>
        <v>0</v>
      </c>
    </row>
    <row r="21" spans="1:7">
      <c r="B21" s="5" t="s">
        <v>134</v>
      </c>
      <c r="C21" s="5">
        <v>1</v>
      </c>
      <c r="D21" s="7">
        <v>150</v>
      </c>
      <c r="E21" s="5">
        <v>78901483</v>
      </c>
      <c r="F21" s="7">
        <v>150</v>
      </c>
      <c r="G21" s="7">
        <f t="shared" si="0"/>
        <v>0</v>
      </c>
    </row>
    <row r="22" spans="1:7">
      <c r="B22" s="5"/>
      <c r="C22" s="5"/>
      <c r="D22" s="7"/>
      <c r="E22" s="5"/>
      <c r="F22" s="7"/>
      <c r="G22" s="7"/>
    </row>
    <row r="23" spans="1:7">
      <c r="B23" s="8" t="s">
        <v>135</v>
      </c>
      <c r="C23" s="8">
        <f>SUM(C6:C22)</f>
        <v>18</v>
      </c>
      <c r="D23" s="10">
        <f>SUM(D6:D22)</f>
        <v>2700</v>
      </c>
      <c r="E23" s="8"/>
      <c r="F23" s="21">
        <f>SUM(F6:F22)</f>
        <v>2700</v>
      </c>
      <c r="G23" s="21">
        <f>SUM(G6:G22)</f>
        <v>0</v>
      </c>
    </row>
    <row r="24" spans="1:7" s="18" customFormat="1">
      <c r="D24" s="19"/>
      <c r="F24" s="19"/>
      <c r="G24" s="19"/>
    </row>
    <row r="25" spans="1:7">
      <c r="A25" s="22"/>
      <c r="B25" s="22" t="s">
        <v>27</v>
      </c>
      <c r="C25" s="22"/>
      <c r="D25" s="23"/>
      <c r="E25" s="22" t="s">
        <v>27</v>
      </c>
      <c r="F25" s="23"/>
      <c r="G25" s="23"/>
    </row>
    <row r="26" spans="1:7">
      <c r="B26" s="24" t="s">
        <v>136</v>
      </c>
      <c r="C26" s="24"/>
      <c r="D26" s="25">
        <v>150</v>
      </c>
      <c r="E26" s="25">
        <v>34.659999999999997</v>
      </c>
      <c r="F26" s="25">
        <f>D26+E26</f>
        <v>184.66</v>
      </c>
      <c r="G26" s="25"/>
    </row>
    <row r="27" spans="1:7">
      <c r="B27" s="5" t="s">
        <v>137</v>
      </c>
      <c r="C27" s="5"/>
      <c r="D27" s="7">
        <v>68</v>
      </c>
      <c r="E27" s="7" t="s">
        <v>138</v>
      </c>
      <c r="F27" s="7">
        <v>68</v>
      </c>
      <c r="G27" s="7"/>
    </row>
    <row r="28" spans="1:7">
      <c r="B28" s="5" t="s">
        <v>139</v>
      </c>
      <c r="C28" s="5"/>
      <c r="D28" s="7">
        <v>18.29</v>
      </c>
      <c r="E28" s="7"/>
      <c r="F28" s="7">
        <v>18.29</v>
      </c>
      <c r="G28" s="7"/>
    </row>
    <row r="29" spans="1:7">
      <c r="B29" s="5" t="s">
        <v>140</v>
      </c>
      <c r="C29" s="5"/>
      <c r="D29" s="7">
        <v>207.17</v>
      </c>
      <c r="E29" s="7"/>
      <c r="F29" s="7">
        <v>207.17</v>
      </c>
      <c r="G29" s="7"/>
    </row>
    <row r="30" spans="1:7">
      <c r="B30" s="5" t="s">
        <v>110</v>
      </c>
      <c r="C30" s="5"/>
      <c r="D30" s="7">
        <v>125</v>
      </c>
      <c r="E30" s="7"/>
      <c r="F30" s="7">
        <v>125</v>
      </c>
      <c r="G30" s="7"/>
    </row>
    <row r="31" spans="1:7">
      <c r="B31" s="5" t="s">
        <v>141</v>
      </c>
      <c r="C31" s="5"/>
      <c r="D31" s="7">
        <v>155.54</v>
      </c>
      <c r="E31" s="7"/>
      <c r="F31" s="7">
        <v>155.54</v>
      </c>
      <c r="G31" s="7"/>
    </row>
    <row r="32" spans="1:7">
      <c r="B32" s="5"/>
      <c r="C32" s="5"/>
      <c r="D32" s="7"/>
      <c r="E32" s="7" t="s">
        <v>36</v>
      </c>
      <c r="F32" s="7"/>
      <c r="G32" s="7"/>
    </row>
    <row r="33" spans="2:7">
      <c r="B33" s="5" t="s">
        <v>142</v>
      </c>
      <c r="C33" s="5">
        <v>56</v>
      </c>
      <c r="D33" s="7">
        <v>250</v>
      </c>
      <c r="E33" s="7">
        <f>C33*0.535</f>
        <v>29.96</v>
      </c>
      <c r="F33" s="7">
        <f>D33+E33</f>
        <v>279.95999999999998</v>
      </c>
      <c r="G33" s="7"/>
    </row>
    <row r="34" spans="2:7">
      <c r="B34" s="5" t="s">
        <v>143</v>
      </c>
      <c r="C34" s="5">
        <v>56</v>
      </c>
      <c r="D34" s="7">
        <v>250</v>
      </c>
      <c r="E34" s="7">
        <f t="shared" ref="E34:E37" si="1">C34*0.535</f>
        <v>29.96</v>
      </c>
      <c r="F34" s="7">
        <f>D34+E34</f>
        <v>279.95999999999998</v>
      </c>
      <c r="G34" s="7"/>
    </row>
    <row r="35" spans="2:7">
      <c r="B35" s="5" t="s">
        <v>144</v>
      </c>
      <c r="C35" s="5">
        <v>52</v>
      </c>
      <c r="D35" s="7">
        <v>250</v>
      </c>
      <c r="E35" s="7">
        <f t="shared" si="1"/>
        <v>27.82</v>
      </c>
      <c r="F35" s="7">
        <f t="shared" ref="F35:F37" si="2">D35+E35</f>
        <v>277.82</v>
      </c>
      <c r="G35" s="7"/>
    </row>
    <row r="36" spans="2:7">
      <c r="B36" s="5" t="s">
        <v>145</v>
      </c>
      <c r="C36" s="5">
        <v>56</v>
      </c>
      <c r="D36" s="7">
        <v>250</v>
      </c>
      <c r="E36" s="7">
        <f t="shared" si="1"/>
        <v>29.96</v>
      </c>
      <c r="F36" s="7">
        <f t="shared" si="2"/>
        <v>279.95999999999998</v>
      </c>
      <c r="G36" s="7"/>
    </row>
    <row r="37" spans="2:7">
      <c r="B37" s="5" t="s">
        <v>146</v>
      </c>
      <c r="C37" s="5">
        <v>52</v>
      </c>
      <c r="D37" s="7">
        <v>250</v>
      </c>
      <c r="E37" s="7">
        <f t="shared" si="1"/>
        <v>27.82</v>
      </c>
      <c r="F37" s="7">
        <f t="shared" si="2"/>
        <v>277.82</v>
      </c>
      <c r="G37" s="7"/>
    </row>
    <row r="38" spans="2:7">
      <c r="B38" s="5"/>
      <c r="C38" s="5"/>
      <c r="D38" s="7"/>
      <c r="E38" s="7"/>
      <c r="F38" s="7"/>
      <c r="G38" s="7"/>
    </row>
    <row r="39" spans="2:7">
      <c r="B39" s="5" t="s">
        <v>42</v>
      </c>
      <c r="C39" s="5"/>
      <c r="D39" s="7"/>
      <c r="E39" s="7"/>
      <c r="F39" s="7">
        <f>SUM(F26:F38)</f>
        <v>2154.1799999999998</v>
      </c>
      <c r="G39" s="7"/>
    </row>
    <row r="40" spans="2:7">
      <c r="B40" s="5"/>
      <c r="C40" s="5"/>
      <c r="D40" s="7"/>
      <c r="E40" s="7"/>
      <c r="F40" s="7"/>
      <c r="G40" s="7"/>
    </row>
    <row r="41" spans="2:7">
      <c r="B41" s="5" t="s">
        <v>90</v>
      </c>
      <c r="C41" s="5"/>
      <c r="D41" s="7"/>
      <c r="E41" s="7"/>
      <c r="F41" s="7"/>
      <c r="G41" s="7">
        <f>G23</f>
        <v>0</v>
      </c>
    </row>
    <row r="42" spans="2:7">
      <c r="B42" s="5" t="s">
        <v>44</v>
      </c>
      <c r="C42" s="5"/>
      <c r="D42" s="7"/>
      <c r="E42" s="7"/>
      <c r="F42" s="7">
        <f>F23-F39</f>
        <v>545.82000000000016</v>
      </c>
      <c r="G4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HS Choral</vt:lpstr>
      <vt:lpstr>HSMS Orch</vt:lpstr>
      <vt:lpstr>HS Band</vt:lpstr>
      <vt:lpstr>MS Choral</vt:lpstr>
      <vt:lpstr>MS Band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dcterms:created xsi:type="dcterms:W3CDTF">2018-06-05T15:42:51Z</dcterms:created>
  <dcterms:modified xsi:type="dcterms:W3CDTF">2018-06-05T15:48:45Z</dcterms:modified>
</cp:coreProperties>
</file>